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19440" windowHeight="15000" activeTab="1"/>
  </bookViews>
  <sheets>
    <sheet name="9-11 кл. юноши" sheetId="1" r:id="rId1"/>
    <sheet name="Итоговый протокол" sheetId="2" r:id="rId2"/>
  </sheets>
  <definedNames>
    <definedName name="_xlnm._FilterDatabase" localSheetId="1" hidden="1">'Итоговый протокол'!$A$13:$G$20</definedName>
    <definedName name="_xlnm.Print_Area" localSheetId="1">'Итоговый протокол'!$A$1:$G$43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1"/>
  <c r="J48"/>
  <c r="L48"/>
  <c r="F49"/>
  <c r="J49"/>
  <c r="L49"/>
  <c r="F50"/>
  <c r="J50"/>
  <c r="L50"/>
  <c r="F51"/>
  <c r="J51"/>
  <c r="L51"/>
  <c r="F52"/>
  <c r="J52"/>
  <c r="L52"/>
  <c r="F53"/>
  <c r="J53"/>
  <c r="L53"/>
  <c r="F54"/>
  <c r="J54"/>
  <c r="L54"/>
  <c r="F55"/>
  <c r="J55"/>
  <c r="L55"/>
  <c r="F56"/>
  <c r="J56"/>
  <c r="L56"/>
  <c r="F57"/>
  <c r="J57"/>
  <c r="L57"/>
  <c r="F58"/>
  <c r="J58"/>
  <c r="L58"/>
  <c r="F59"/>
  <c r="J59"/>
  <c r="L59"/>
  <c r="F60"/>
  <c r="J60"/>
  <c r="L60"/>
  <c r="F61"/>
  <c r="J61"/>
  <c r="L61"/>
  <c r="F62"/>
  <c r="J62"/>
  <c r="L62"/>
  <c r="F63"/>
  <c r="J63"/>
  <c r="L63"/>
  <c r="F64"/>
  <c r="J64"/>
  <c r="L64"/>
  <c r="F65"/>
  <c r="J65"/>
  <c r="L65"/>
  <c r="F66"/>
  <c r="J66"/>
  <c r="L66"/>
  <c r="F67"/>
  <c r="J67"/>
  <c r="L67"/>
  <c r="F68"/>
  <c r="J68"/>
  <c r="L68"/>
  <c r="F69"/>
  <c r="J69"/>
  <c r="L69"/>
  <c r="F70"/>
  <c r="J70"/>
  <c r="L70"/>
  <c r="F71"/>
  <c r="J71"/>
  <c r="L71"/>
  <c r="F72"/>
  <c r="J72"/>
  <c r="L72"/>
  <c r="F73"/>
  <c r="J73"/>
  <c r="L73"/>
  <c r="F74"/>
  <c r="J74"/>
  <c r="L74"/>
  <c r="F75"/>
  <c r="J75"/>
  <c r="L75"/>
  <c r="F76"/>
  <c r="J76"/>
  <c r="L76"/>
  <c r="F77"/>
  <c r="J77"/>
  <c r="L77"/>
  <c r="F78"/>
  <c r="J78"/>
  <c r="L78"/>
  <c r="F79"/>
  <c r="J79"/>
  <c r="L79"/>
  <c r="F80"/>
  <c r="J80"/>
  <c r="L80"/>
  <c r="F81"/>
  <c r="J81"/>
  <c r="L81"/>
  <c r="F82"/>
  <c r="J82"/>
  <c r="L82"/>
  <c r="F83"/>
  <c r="J83"/>
  <c r="L83"/>
  <c r="F84"/>
  <c r="J84"/>
  <c r="L84"/>
  <c r="F85"/>
  <c r="J85"/>
  <c r="L85"/>
  <c r="F86"/>
  <c r="J86"/>
  <c r="L86"/>
  <c r="F87"/>
  <c r="J87"/>
  <c r="L87"/>
  <c r="F88"/>
  <c r="J88"/>
  <c r="L88"/>
  <c r="F89"/>
  <c r="J89"/>
  <c r="L89"/>
  <c r="F90"/>
  <c r="J90"/>
  <c r="L90"/>
  <c r="F91"/>
  <c r="J91"/>
  <c r="L91"/>
  <c r="F92"/>
  <c r="J92"/>
  <c r="L92"/>
  <c r="F93"/>
  <c r="J93"/>
  <c r="L93"/>
  <c r="F94"/>
  <c r="J94"/>
  <c r="L94"/>
  <c r="F95"/>
  <c r="J95"/>
  <c r="L95"/>
  <c r="F96"/>
  <c r="J96"/>
  <c r="L96"/>
  <c r="F97"/>
  <c r="J97"/>
  <c r="L97"/>
  <c r="F98"/>
  <c r="J98"/>
  <c r="L98"/>
  <c r="F99"/>
  <c r="J99"/>
  <c r="L99"/>
  <c r="F100"/>
  <c r="J100"/>
  <c r="L100"/>
  <c r="F101"/>
  <c r="J101"/>
  <c r="L101"/>
  <c r="F102"/>
  <c r="J102"/>
  <c r="L102"/>
  <c r="F103"/>
  <c r="J103"/>
  <c r="L103"/>
  <c r="F104"/>
  <c r="J104"/>
  <c r="L104"/>
  <c r="F105"/>
  <c r="J105"/>
  <c r="L105"/>
  <c r="F106"/>
  <c r="J106"/>
  <c r="L106"/>
  <c r="F107"/>
  <c r="J107"/>
  <c r="L107"/>
  <c r="F108"/>
  <c r="J108"/>
  <c r="L108"/>
  <c r="F109"/>
  <c r="J109"/>
  <c r="L109"/>
  <c r="B23" i="2" l="1"/>
  <c r="C23"/>
  <c r="B28"/>
  <c r="C28"/>
  <c r="B16"/>
  <c r="C16"/>
  <c r="B29"/>
  <c r="C29"/>
  <c r="B20"/>
  <c r="C20"/>
  <c r="B22"/>
  <c r="C22"/>
  <c r="B18"/>
  <c r="C18"/>
  <c r="B21"/>
  <c r="C21"/>
  <c r="B30"/>
  <c r="B24"/>
  <c r="B31"/>
  <c r="B25"/>
  <c r="B19"/>
  <c r="B34"/>
  <c r="B32"/>
  <c r="B27"/>
  <c r="B33"/>
  <c r="B14"/>
  <c r="B15"/>
  <c r="B17"/>
  <c r="B26"/>
  <c r="L31" i="1"/>
  <c r="L32"/>
  <c r="L33"/>
  <c r="L34"/>
  <c r="L35"/>
  <c r="L36"/>
  <c r="L37"/>
  <c r="L38"/>
  <c r="L39"/>
  <c r="L40"/>
  <c r="L41"/>
  <c r="L42"/>
  <c r="L43"/>
  <c r="L44"/>
  <c r="L45"/>
  <c r="L46"/>
  <c r="L47"/>
  <c r="J31"/>
  <c r="J32"/>
  <c r="J33"/>
  <c r="J34"/>
  <c r="J35"/>
  <c r="J36"/>
  <c r="J37"/>
  <c r="J38"/>
  <c r="J39"/>
  <c r="J40"/>
  <c r="J41"/>
  <c r="J42"/>
  <c r="J43"/>
  <c r="J44"/>
  <c r="J45"/>
  <c r="J46"/>
  <c r="J47"/>
  <c r="C30" i="2"/>
  <c r="C24"/>
  <c r="C31"/>
  <c r="C25"/>
  <c r="C19"/>
  <c r="C34"/>
  <c r="C32"/>
  <c r="C27"/>
  <c r="C33"/>
  <c r="C14"/>
  <c r="C15"/>
  <c r="C17"/>
  <c r="L4" i="1"/>
  <c r="L12" s="1"/>
  <c r="J4"/>
  <c r="J12" s="1"/>
  <c r="H4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J30" l="1"/>
  <c r="J29"/>
  <c r="J28"/>
  <c r="J27"/>
  <c r="J26"/>
  <c r="J25"/>
  <c r="J24"/>
  <c r="J23"/>
  <c r="J22"/>
  <c r="J21"/>
  <c r="J20"/>
  <c r="J19"/>
  <c r="J18"/>
  <c r="J17"/>
  <c r="J16"/>
  <c r="L28"/>
  <c r="L16"/>
  <c r="L27"/>
  <c r="L19"/>
  <c r="L30"/>
  <c r="L26"/>
  <c r="L22"/>
  <c r="L18"/>
  <c r="L24"/>
  <c r="L20"/>
  <c r="L23"/>
  <c r="L29"/>
  <c r="L25"/>
  <c r="L21"/>
  <c r="L17"/>
  <c r="J15"/>
  <c r="J11"/>
  <c r="H10"/>
  <c r="H49"/>
  <c r="M49" s="1"/>
  <c r="H51"/>
  <c r="M51" s="1"/>
  <c r="H53"/>
  <c r="M53" s="1"/>
  <c r="H55"/>
  <c r="M55" s="1"/>
  <c r="H57"/>
  <c r="M57" s="1"/>
  <c r="H59"/>
  <c r="M59" s="1"/>
  <c r="H61"/>
  <c r="M61" s="1"/>
  <c r="H63"/>
  <c r="M63" s="1"/>
  <c r="H65"/>
  <c r="M65" s="1"/>
  <c r="H67"/>
  <c r="M67" s="1"/>
  <c r="H69"/>
  <c r="M69" s="1"/>
  <c r="H71"/>
  <c r="M71" s="1"/>
  <c r="H73"/>
  <c r="M73" s="1"/>
  <c r="H75"/>
  <c r="M75" s="1"/>
  <c r="H77"/>
  <c r="M77" s="1"/>
  <c r="H79"/>
  <c r="M79" s="1"/>
  <c r="H81"/>
  <c r="M81" s="1"/>
  <c r="H83"/>
  <c r="M83" s="1"/>
  <c r="H85"/>
  <c r="M85" s="1"/>
  <c r="H87"/>
  <c r="M87" s="1"/>
  <c r="H89"/>
  <c r="M89" s="1"/>
  <c r="H91"/>
  <c r="M91" s="1"/>
  <c r="H93"/>
  <c r="M93" s="1"/>
  <c r="H95"/>
  <c r="M95" s="1"/>
  <c r="H97"/>
  <c r="M97" s="1"/>
  <c r="H99"/>
  <c r="M99" s="1"/>
  <c r="H101"/>
  <c r="M101" s="1"/>
  <c r="H103"/>
  <c r="M103" s="1"/>
  <c r="H105"/>
  <c r="M105" s="1"/>
  <c r="H107"/>
  <c r="M107" s="1"/>
  <c r="H109"/>
  <c r="M109" s="1"/>
  <c r="H48"/>
  <c r="M48" s="1"/>
  <c r="H50"/>
  <c r="M50" s="1"/>
  <c r="H52"/>
  <c r="M52" s="1"/>
  <c r="H54"/>
  <c r="M54" s="1"/>
  <c r="H56"/>
  <c r="M56" s="1"/>
  <c r="H58"/>
  <c r="M58" s="1"/>
  <c r="H60"/>
  <c r="M60" s="1"/>
  <c r="H62"/>
  <c r="M62" s="1"/>
  <c r="H64"/>
  <c r="M64" s="1"/>
  <c r="H66"/>
  <c r="M66" s="1"/>
  <c r="H68"/>
  <c r="M68" s="1"/>
  <c r="H70"/>
  <c r="M70" s="1"/>
  <c r="H72"/>
  <c r="M72" s="1"/>
  <c r="H74"/>
  <c r="M74" s="1"/>
  <c r="H76"/>
  <c r="M76" s="1"/>
  <c r="H78"/>
  <c r="M78" s="1"/>
  <c r="H80"/>
  <c r="M80" s="1"/>
  <c r="H82"/>
  <c r="M82" s="1"/>
  <c r="H84"/>
  <c r="M84" s="1"/>
  <c r="H86"/>
  <c r="M86" s="1"/>
  <c r="H88"/>
  <c r="M88" s="1"/>
  <c r="H90"/>
  <c r="M90" s="1"/>
  <c r="H92"/>
  <c r="M92" s="1"/>
  <c r="H94"/>
  <c r="M94" s="1"/>
  <c r="H96"/>
  <c r="M96" s="1"/>
  <c r="H98"/>
  <c r="M98" s="1"/>
  <c r="H100"/>
  <c r="M100" s="1"/>
  <c r="H102"/>
  <c r="M102" s="1"/>
  <c r="H104"/>
  <c r="M104" s="1"/>
  <c r="H106"/>
  <c r="M106" s="1"/>
  <c r="H108"/>
  <c r="M108" s="1"/>
  <c r="J13"/>
  <c r="L15"/>
  <c r="L13"/>
  <c r="L11"/>
  <c r="J10"/>
  <c r="J14"/>
  <c r="L10"/>
  <c r="L14"/>
  <c r="F16"/>
  <c r="H11" l="1"/>
  <c r="H17"/>
  <c r="M17" s="1"/>
  <c r="H19"/>
  <c r="M19" s="1"/>
  <c r="H21"/>
  <c r="M21" s="1"/>
  <c r="H23"/>
  <c r="M23" s="1"/>
  <c r="H25"/>
  <c r="M25" s="1"/>
  <c r="H27"/>
  <c r="M27" s="1"/>
  <c r="H29"/>
  <c r="M29" s="1"/>
  <c r="H31"/>
  <c r="M31" s="1"/>
  <c r="H33"/>
  <c r="M33" s="1"/>
  <c r="H35"/>
  <c r="M35" s="1"/>
  <c r="H37"/>
  <c r="M37" s="1"/>
  <c r="H39"/>
  <c r="M39" s="1"/>
  <c r="H41"/>
  <c r="M41" s="1"/>
  <c r="H43"/>
  <c r="M43" s="1"/>
  <c r="H45"/>
  <c r="M45" s="1"/>
  <c r="H47"/>
  <c r="M47" s="1"/>
  <c r="H18"/>
  <c r="M18" s="1"/>
  <c r="H20"/>
  <c r="M20" s="1"/>
  <c r="H22"/>
  <c r="M22" s="1"/>
  <c r="H24"/>
  <c r="M24" s="1"/>
  <c r="H26"/>
  <c r="M26" s="1"/>
  <c r="H28"/>
  <c r="M28" s="1"/>
  <c r="H30"/>
  <c r="M30" s="1"/>
  <c r="H32"/>
  <c r="M32" s="1"/>
  <c r="H34"/>
  <c r="M34" s="1"/>
  <c r="H36"/>
  <c r="M36" s="1"/>
  <c r="H38"/>
  <c r="M38" s="1"/>
  <c r="H40"/>
  <c r="M40" s="1"/>
  <c r="H42"/>
  <c r="M42" s="1"/>
  <c r="H44"/>
  <c r="M44" s="1"/>
  <c r="H46"/>
  <c r="M46" s="1"/>
  <c r="H14"/>
  <c r="H16"/>
  <c r="H12"/>
  <c r="H15"/>
  <c r="H13"/>
  <c r="F14"/>
  <c r="D21" i="2" l="1"/>
  <c r="E21"/>
  <c r="D29"/>
  <c r="E29"/>
  <c r="D18"/>
  <c r="E18"/>
  <c r="D16"/>
  <c r="E16"/>
  <c r="D22"/>
  <c r="E22"/>
  <c r="D28"/>
  <c r="E28"/>
  <c r="D20"/>
  <c r="E20"/>
  <c r="D23"/>
  <c r="E23"/>
  <c r="D17"/>
  <c r="E17"/>
  <c r="D27"/>
  <c r="E27"/>
  <c r="D15"/>
  <c r="E15"/>
  <c r="D32"/>
  <c r="E32"/>
  <c r="D14"/>
  <c r="E14"/>
  <c r="D33"/>
  <c r="E33"/>
  <c r="M14" i="1"/>
  <c r="M16"/>
  <c r="D25" i="2" l="1"/>
  <c r="E25"/>
  <c r="D34"/>
  <c r="E34"/>
  <c r="F11" i="1"/>
  <c r="F12"/>
  <c r="F13"/>
  <c r="F15"/>
  <c r="F10" l="1"/>
  <c r="M10" s="1"/>
  <c r="M11" l="1"/>
  <c r="M13"/>
  <c r="M12"/>
  <c r="M15"/>
  <c r="D24" i="2" l="1"/>
  <c r="E24"/>
  <c r="D30"/>
  <c r="E30"/>
  <c r="D19"/>
  <c r="E19"/>
  <c r="D31"/>
  <c r="E31"/>
  <c r="C26"/>
  <c r="D26" l="1"/>
  <c r="D37" s="1"/>
  <c r="E26"/>
  <c r="F21" l="1"/>
  <c r="F22"/>
  <c r="F29"/>
  <c r="F28"/>
  <c r="F18"/>
  <c r="F20"/>
  <c r="F16"/>
  <c r="G16" s="1"/>
  <c r="F23"/>
  <c r="E37"/>
  <c r="F34"/>
  <c r="F32"/>
  <c r="F14"/>
  <c r="G14" s="1"/>
  <c r="F17"/>
  <c r="G17" s="1"/>
  <c r="F33"/>
  <c r="F27"/>
  <c r="F15"/>
  <c r="G15" s="1"/>
  <c r="F24"/>
  <c r="F25"/>
  <c r="F26"/>
  <c r="F30"/>
  <c r="F31"/>
  <c r="F19"/>
</calcChain>
</file>

<file path=xl/sharedStrings.xml><?xml version="1.0" encoding="utf-8"?>
<sst xmlns="http://schemas.openxmlformats.org/spreadsheetml/2006/main" count="137" uniqueCount="90">
  <si>
    <t>№ п/п</t>
  </si>
  <si>
    <t>Код участника</t>
  </si>
  <si>
    <t>ФИО</t>
  </si>
  <si>
    <t>N - результат участника</t>
  </si>
  <si>
    <t>ОУ</t>
  </si>
  <si>
    <t>X=K*N/M</t>
  </si>
  <si>
    <t>Теоретико-методический тур</t>
  </si>
  <si>
    <t>Результат</t>
  </si>
  <si>
    <t xml:space="preserve"> Гимнастика</t>
  </si>
  <si>
    <t>Рабочий протокол результатов участников муниципального этапа всероссийской олимпиады школьников по предмету ФИЗИЧЕСКАЯ КУЛЬТУРА</t>
  </si>
  <si>
    <t>Зачетный Балл</t>
  </si>
  <si>
    <t>Максимальное количество зач.баллов K=</t>
  </si>
  <si>
    <t>Макс результат M=</t>
  </si>
  <si>
    <t>X=K*M/N</t>
  </si>
  <si>
    <t>M - наилучший результат всех участников</t>
  </si>
  <si>
    <t>Спортивные игры</t>
  </si>
  <si>
    <t>ИТОГОВЫЙ ПРОТОКОЛ</t>
  </si>
  <si>
    <t xml:space="preserve">          результатов участников муниципального этапа  </t>
  </si>
  <si>
    <t xml:space="preserve">           всероссийской олимпиады школьников</t>
  </si>
  <si>
    <t>Максимальное количество баллов 100</t>
  </si>
  <si>
    <t>ФИО участника</t>
  </si>
  <si>
    <t>№ ОУ</t>
  </si>
  <si>
    <t>Общее количество баллов</t>
  </si>
  <si>
    <t>% выполнения заданий</t>
  </si>
  <si>
    <t>Рейтинг (по порядку)</t>
  </si>
  <si>
    <t>Тип диплома
победитель, призер, участник</t>
  </si>
  <si>
    <t>Средний балл выполнения олимпиадных заданий</t>
  </si>
  <si>
    <t>Председатель жюри:</t>
  </si>
  <si>
    <t>Члены жюри:</t>
  </si>
  <si>
    <t>Сумма</t>
  </si>
  <si>
    <t>Легкая атлетика</t>
  </si>
  <si>
    <t xml:space="preserve">МБОУ «Шенкурская СШ» </t>
  </si>
  <si>
    <t>МБОУ "Боровская ОШ"</t>
  </si>
  <si>
    <t>МБОУ "Ровдинская СШ"</t>
  </si>
  <si>
    <t xml:space="preserve">МБОУ «Устьпаденьгская ОШ» </t>
  </si>
  <si>
    <t xml:space="preserve">МБОУ «Наводовская ОШ» </t>
  </si>
  <si>
    <t xml:space="preserve">МБОУ «Шеговарская СШ» </t>
  </si>
  <si>
    <t xml:space="preserve">МБОУ «Ровдинская СШ» </t>
  </si>
  <si>
    <t>Долгобородов Егор Николаевич</t>
  </si>
  <si>
    <t>Шишкин Максим Сергеевич</t>
  </si>
  <si>
    <t>Попов Вадим Владимирович</t>
  </si>
  <si>
    <t>Ергин Егор Константинович</t>
  </si>
  <si>
    <r>
      <t xml:space="preserve">Кувакин Денис </t>
    </r>
    <r>
      <rPr>
        <sz val="12"/>
        <color theme="1"/>
        <rFont val="Calibri"/>
        <family val="2"/>
        <charset val="204"/>
        <scheme val="minor"/>
      </rPr>
      <t>Дмитриевич</t>
    </r>
  </si>
  <si>
    <r>
      <t xml:space="preserve">Земсков Никита </t>
    </r>
    <r>
      <rPr>
        <sz val="12"/>
        <color theme="1"/>
        <rFont val="Calibri"/>
        <family val="2"/>
        <charset val="204"/>
        <scheme val="minor"/>
      </rPr>
      <t>Сергеевич</t>
    </r>
  </si>
  <si>
    <r>
      <t xml:space="preserve">Кузнецов Максим </t>
    </r>
    <r>
      <rPr>
        <sz val="12"/>
        <color theme="1"/>
        <rFont val="Calibri"/>
        <family val="2"/>
        <charset val="204"/>
        <scheme val="minor"/>
      </rPr>
      <t>Александрович</t>
    </r>
  </si>
  <si>
    <r>
      <t xml:space="preserve">Мельгунов Дмитрий </t>
    </r>
    <r>
      <rPr>
        <sz val="12"/>
        <color theme="1"/>
        <rFont val="Calibri"/>
        <family val="2"/>
        <charset val="204"/>
        <scheme val="minor"/>
      </rPr>
      <t>Алексеевич</t>
    </r>
  </si>
  <si>
    <r>
      <t xml:space="preserve">Павлов Егор </t>
    </r>
    <r>
      <rPr>
        <sz val="12"/>
        <color theme="1"/>
        <rFont val="Calibri"/>
        <family val="2"/>
        <charset val="204"/>
        <scheme val="minor"/>
      </rPr>
      <t>Иванович</t>
    </r>
  </si>
  <si>
    <r>
      <t xml:space="preserve">Глазачев Дмитрий </t>
    </r>
    <r>
      <rPr>
        <sz val="12"/>
        <color theme="1"/>
        <rFont val="Calibri"/>
        <family val="2"/>
        <charset val="204"/>
        <scheme val="minor"/>
      </rPr>
      <t>Ильич</t>
    </r>
  </si>
  <si>
    <t>Ергин Владислав Константинович</t>
  </si>
  <si>
    <t>Панкратов Андрей Аркадьевич</t>
  </si>
  <si>
    <r>
      <t xml:space="preserve">Абышкин Никита </t>
    </r>
    <r>
      <rPr>
        <sz val="12"/>
        <color theme="1"/>
        <rFont val="Calibri"/>
        <family val="2"/>
        <charset val="204"/>
        <scheme val="minor"/>
      </rPr>
      <t>Владимирович</t>
    </r>
  </si>
  <si>
    <r>
      <t xml:space="preserve">Овсянкин Вадим </t>
    </r>
    <r>
      <rPr>
        <sz val="12"/>
        <color theme="1"/>
        <rFont val="Calibri"/>
        <family val="2"/>
        <charset val="204"/>
        <scheme val="minor"/>
      </rPr>
      <t>Алексеевич</t>
    </r>
  </si>
  <si>
    <t>Шастин Александр Михайлович</t>
  </si>
  <si>
    <t>Дементьев Даниил Леонидович</t>
  </si>
  <si>
    <t>Вальков Ярослав Евгеньевич</t>
  </si>
  <si>
    <t>Глазачев Евгений Сергеевич</t>
  </si>
  <si>
    <r>
      <t xml:space="preserve">Третьяков Андрей </t>
    </r>
    <r>
      <rPr>
        <sz val="12"/>
        <color theme="1"/>
        <rFont val="Calibri"/>
        <family val="2"/>
        <charset val="204"/>
        <scheme val="minor"/>
      </rPr>
      <t>Сергеевич</t>
    </r>
  </si>
  <si>
    <t>Васильев Валерий Сергеевич</t>
  </si>
  <si>
    <r>
      <t xml:space="preserve">Лукошков Сергей </t>
    </r>
    <r>
      <rPr>
        <sz val="12"/>
        <color theme="1"/>
        <rFont val="Calibri"/>
        <family val="2"/>
        <charset val="204"/>
        <scheme val="minor"/>
      </rPr>
      <t>Владимирович</t>
    </r>
  </si>
  <si>
    <t>ФК - 95</t>
  </si>
  <si>
    <t>ФК - 97</t>
  </si>
  <si>
    <t>ФК - 99</t>
  </si>
  <si>
    <t>ФК - 917</t>
  </si>
  <si>
    <t>ФК - 918</t>
  </si>
  <si>
    <t>ФК - 919</t>
  </si>
  <si>
    <t>ФК - 920</t>
  </si>
  <si>
    <t>ФК - 921</t>
  </si>
  <si>
    <t>ФК - 925</t>
  </si>
  <si>
    <t>ФК - 926</t>
  </si>
  <si>
    <t>ФК - 106</t>
  </si>
  <si>
    <t>ФК - 109</t>
  </si>
  <si>
    <t>ФК - 1011</t>
  </si>
  <si>
    <t>ФК - 1012</t>
  </si>
  <si>
    <t>ФК - 113</t>
  </si>
  <si>
    <t>ФК - 114</t>
  </si>
  <si>
    <t>ФК - 1110</t>
  </si>
  <si>
    <t>ФК - 118</t>
  </si>
  <si>
    <t>ФК - 1112</t>
  </si>
  <si>
    <t>ФК- 1010</t>
  </si>
  <si>
    <t>ФК - 922</t>
  </si>
  <si>
    <t>дата проведения 11.11.2022 года</t>
  </si>
  <si>
    <r>
      <t xml:space="preserve">по предмету </t>
    </r>
    <r>
      <rPr>
        <b/>
        <sz val="11"/>
        <rFont val="Times New Roman"/>
        <family val="1"/>
        <charset val="204"/>
      </rPr>
      <t>физическая культура</t>
    </r>
    <r>
      <rPr>
        <sz val="11"/>
        <rFont val="Times New Roman"/>
        <family val="1"/>
        <charset val="204"/>
      </rPr>
      <t xml:space="preserve"> (3 возрастная группа) 9-11</t>
    </r>
    <r>
      <rPr>
        <b/>
        <sz val="11"/>
        <rFont val="Times New Roman"/>
        <family val="1"/>
        <charset val="204"/>
      </rPr>
      <t xml:space="preserve"> класс (юноши)</t>
    </r>
  </si>
  <si>
    <t>дата  проведения 11.11.2022</t>
  </si>
  <si>
    <t>9-11  классы (юноши)</t>
  </si>
  <si>
    <t>Участник</t>
  </si>
  <si>
    <t>Едовина Е.В.</t>
  </si>
  <si>
    <t>Борисов Д.В.</t>
  </si>
  <si>
    <t>Мартынов М.А.</t>
  </si>
  <si>
    <t>Сафонова О.А.</t>
  </si>
  <si>
    <t>Ефимцев С.В.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</si>
</sst>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6" borderId="0" applyNumberFormat="0" applyBorder="0" applyAlignment="0" applyProtection="0"/>
  </cellStyleXfs>
  <cellXfs count="92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3" borderId="1" xfId="0" applyFill="1" applyBorder="1"/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0" fontId="6" fillId="2" borderId="1" xfId="0" applyFont="1" applyFill="1" applyBorder="1" applyAlignment="1">
      <alignment horizontal="right" wrapText="1"/>
    </xf>
    <xf numFmtId="0" fontId="4" fillId="2" borderId="1" xfId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right" wrapText="1"/>
    </xf>
    <xf numFmtId="0" fontId="0" fillId="5" borderId="1" xfId="0" applyFill="1" applyBorder="1"/>
    <xf numFmtId="0" fontId="7" fillId="5" borderId="1" xfId="0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vertical="top" wrapText="1"/>
    </xf>
    <xf numFmtId="164" fontId="8" fillId="0" borderId="1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8" xfId="0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9" fillId="0" borderId="0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0" xfId="0" applyFont="1" applyBorder="1" applyAlignment="1">
      <alignment horizontal="center"/>
    </xf>
    <xf numFmtId="0" fontId="11" fillId="6" borderId="1" xfId="2" applyBorder="1" applyAlignment="1">
      <alignment horizontal="right" wrapText="1"/>
    </xf>
    <xf numFmtId="0" fontId="11" fillId="6" borderId="1" xfId="2" applyBorder="1"/>
    <xf numFmtId="0" fontId="11" fillId="6" borderId="1" xfId="2" applyBorder="1" applyAlignment="1">
      <alignment horizontal="center"/>
    </xf>
    <xf numFmtId="0" fontId="11" fillId="6" borderId="1" xfId="2" applyBorder="1" applyAlignment="1">
      <alignment horizontal="center" vertical="center" wrapText="1"/>
    </xf>
    <xf numFmtId="0" fontId="11" fillId="6" borderId="1" xfId="2" applyBorder="1" applyAlignment="1">
      <alignment horizontal="center" vertical="center"/>
    </xf>
    <xf numFmtId="0" fontId="11" fillId="3" borderId="1" xfId="2" applyFill="1" applyBorder="1"/>
    <xf numFmtId="0" fontId="12" fillId="0" borderId="2" xfId="0" applyFont="1" applyBorder="1" applyAlignment="1">
      <alignment horizontal="left" vertical="center"/>
    </xf>
    <xf numFmtId="0" fontId="5" fillId="7" borderId="1" xfId="0" applyFont="1" applyFill="1" applyBorder="1" applyAlignment="1">
      <alignment horizontal="center"/>
    </xf>
    <xf numFmtId="0" fontId="11" fillId="7" borderId="1" xfId="2" applyFill="1" applyBorder="1" applyAlignment="1">
      <alignment horizontal="center"/>
    </xf>
    <xf numFmtId="2" fontId="0" fillId="0" borderId="0" xfId="0" applyNumberFormat="1"/>
    <xf numFmtId="0" fontId="10" fillId="0" borderId="0" xfId="0" applyFont="1"/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0" xfId="1" applyFont="1"/>
    <xf numFmtId="0" fontId="4" fillId="0" borderId="0" xfId="1" applyFont="1" applyAlignment="1">
      <alignment horizontal="center" wrapText="1"/>
    </xf>
    <xf numFmtId="0" fontId="15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11" fillId="6" borderId="1" xfId="2" applyBorder="1" applyAlignment="1">
      <alignment horizontal="center" vertical="center" wrapText="1"/>
    </xf>
    <xf numFmtId="0" fontId="11" fillId="6" borderId="1" xfId="2" applyBorder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9" fillId="0" borderId="8" xfId="0" applyFont="1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/>
    <xf numFmtId="0" fontId="9" fillId="0" borderId="2" xfId="0" applyFont="1" applyBorder="1" applyAlignment="1">
      <alignment horizontal="left" indent="1"/>
    </xf>
  </cellXfs>
  <cellStyles count="3">
    <cellStyle name="Обычный" xfId="0" builtinId="0"/>
    <cellStyle name="Обычный 2" xfId="1"/>
    <cellStyle name="Плохой" xfId="2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M109"/>
  <sheetViews>
    <sheetView zoomScale="80" zoomScaleNormal="80" workbookViewId="0">
      <selection activeCell="J26" sqref="J26"/>
    </sheetView>
  </sheetViews>
  <sheetFormatPr defaultRowHeight="15"/>
  <cols>
    <col min="1" max="1" width="5.7109375" customWidth="1"/>
    <col min="2" max="2" width="27.5703125" customWidth="1"/>
    <col min="3" max="3" width="34.42578125" bestFit="1" customWidth="1"/>
    <col min="4" max="4" width="14.42578125" bestFit="1" customWidth="1"/>
    <col min="5" max="5" width="16" style="7" customWidth="1"/>
    <col min="6" max="6" width="14.7109375" bestFit="1" customWidth="1"/>
    <col min="7" max="7" width="16" style="7" customWidth="1"/>
    <col min="8" max="8" width="14.7109375" bestFit="1" customWidth="1"/>
    <col min="9" max="9" width="16" customWidth="1"/>
    <col min="10" max="10" width="14.7109375" bestFit="1" customWidth="1"/>
    <col min="11" max="11" width="16.140625" customWidth="1"/>
    <col min="12" max="12" width="14.7109375" bestFit="1" customWidth="1"/>
  </cols>
  <sheetData>
    <row r="1" spans="1:13" ht="31.5" customHeight="1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</row>
    <row r="2" spans="1:13" ht="15.75">
      <c r="A2" s="1"/>
      <c r="B2" s="1"/>
      <c r="C2" s="2"/>
      <c r="D2" s="2"/>
      <c r="E2" s="6"/>
      <c r="F2" s="1"/>
      <c r="G2" s="8"/>
    </row>
    <row r="3" spans="1:13" ht="45.75">
      <c r="A3" s="70" t="s">
        <v>83</v>
      </c>
      <c r="B3" s="1"/>
      <c r="C3" s="2"/>
      <c r="D3" s="2"/>
      <c r="E3" s="13" t="s">
        <v>11</v>
      </c>
      <c r="F3" s="14">
        <v>25</v>
      </c>
      <c r="G3" s="16" t="s">
        <v>11</v>
      </c>
      <c r="H3" s="12">
        <v>25</v>
      </c>
      <c r="I3" s="54" t="s">
        <v>11</v>
      </c>
      <c r="J3" s="55">
        <v>25</v>
      </c>
      <c r="K3" s="20" t="s">
        <v>11</v>
      </c>
      <c r="L3" s="21">
        <v>25</v>
      </c>
      <c r="M3" s="78"/>
    </row>
    <row r="4" spans="1:13" ht="45.75">
      <c r="A4" s="72" t="s">
        <v>82</v>
      </c>
      <c r="B4" s="73"/>
      <c r="C4" s="73"/>
      <c r="D4" s="2"/>
      <c r="E4" s="13" t="s">
        <v>12</v>
      </c>
      <c r="F4" s="15">
        <v>37</v>
      </c>
      <c r="G4" s="16" t="s">
        <v>12</v>
      </c>
      <c r="H4" s="10">
        <f>MAX(G10:G109)</f>
        <v>8.4</v>
      </c>
      <c r="I4" s="54" t="s">
        <v>14</v>
      </c>
      <c r="J4" s="59">
        <f>MIN(I10:I109)</f>
        <v>19</v>
      </c>
      <c r="K4" s="22" t="s">
        <v>14</v>
      </c>
      <c r="L4" s="10">
        <f>MIN(K10:K109)</f>
        <v>37.1</v>
      </c>
      <c r="M4" s="79"/>
    </row>
    <row r="5" spans="1:13" ht="15.75">
      <c r="A5" s="1"/>
      <c r="B5" s="1"/>
      <c r="C5" s="2"/>
      <c r="D5" s="2"/>
      <c r="E5" s="76"/>
      <c r="F5" s="76"/>
      <c r="G5" s="77"/>
      <c r="H5" s="77"/>
      <c r="I5" s="75"/>
      <c r="J5" s="75"/>
      <c r="K5" s="82"/>
      <c r="L5" s="82"/>
      <c r="M5" s="79"/>
    </row>
    <row r="6" spans="1:13">
      <c r="E6" s="76"/>
      <c r="F6" s="76"/>
      <c r="G6" s="77"/>
      <c r="H6" s="77"/>
      <c r="I6" s="75"/>
      <c r="J6" s="75"/>
      <c r="K6" s="82"/>
      <c r="L6" s="82"/>
      <c r="M6" s="79"/>
    </row>
    <row r="7" spans="1:13" s="4" customFormat="1" ht="32.25" customHeight="1">
      <c r="E7" s="83" t="s">
        <v>6</v>
      </c>
      <c r="F7" s="83"/>
      <c r="G7" s="84" t="s">
        <v>8</v>
      </c>
      <c r="H7" s="84"/>
      <c r="I7" s="74" t="s">
        <v>30</v>
      </c>
      <c r="J7" s="74"/>
      <c r="K7" s="81" t="s">
        <v>15</v>
      </c>
      <c r="L7" s="81"/>
      <c r="M7" s="79"/>
    </row>
    <row r="8" spans="1:13" s="4" customFormat="1">
      <c r="A8"/>
      <c r="B8"/>
      <c r="C8"/>
      <c r="D8"/>
      <c r="E8" s="9" t="s">
        <v>7</v>
      </c>
      <c r="F8" s="9" t="s">
        <v>10</v>
      </c>
      <c r="G8" s="11" t="s">
        <v>7</v>
      </c>
      <c r="H8" s="18" t="s">
        <v>10</v>
      </c>
      <c r="I8" s="56" t="s">
        <v>7</v>
      </c>
      <c r="J8" s="56" t="s">
        <v>10</v>
      </c>
      <c r="K8" s="23" t="s">
        <v>7</v>
      </c>
      <c r="L8" s="23" t="s">
        <v>10</v>
      </c>
      <c r="M8" s="80"/>
    </row>
    <row r="9" spans="1:13" s="4" customFormat="1" ht="30.75" thickBot="1">
      <c r="A9" s="3" t="s">
        <v>0</v>
      </c>
      <c r="B9" s="5" t="s">
        <v>4</v>
      </c>
      <c r="C9" s="5" t="s">
        <v>2</v>
      </c>
      <c r="D9" s="3" t="s">
        <v>1</v>
      </c>
      <c r="E9" s="24" t="s">
        <v>3</v>
      </c>
      <c r="F9" s="25" t="s">
        <v>5</v>
      </c>
      <c r="G9" s="26" t="s">
        <v>3</v>
      </c>
      <c r="H9" s="27" t="s">
        <v>5</v>
      </c>
      <c r="I9" s="57" t="s">
        <v>3</v>
      </c>
      <c r="J9" s="58" t="s">
        <v>13</v>
      </c>
      <c r="K9" s="28" t="s">
        <v>3</v>
      </c>
      <c r="L9" s="29" t="s">
        <v>13</v>
      </c>
      <c r="M9" s="43" t="s">
        <v>29</v>
      </c>
    </row>
    <row r="10" spans="1:13" s="4" customFormat="1" ht="16.5" thickBot="1">
      <c r="A10" s="3">
        <v>1</v>
      </c>
      <c r="B10" s="46" t="s">
        <v>31</v>
      </c>
      <c r="C10" s="65" t="s">
        <v>38</v>
      </c>
      <c r="D10" s="68" t="s">
        <v>59</v>
      </c>
      <c r="E10" s="61">
        <v>12</v>
      </c>
      <c r="F10" s="17">
        <f>F$3*E10/F$4</f>
        <v>8.1081081081081088</v>
      </c>
      <c r="G10" s="61">
        <v>7.7</v>
      </c>
      <c r="H10" s="19">
        <f>$H$3*G10/$H$4</f>
        <v>22.916666666666664</v>
      </c>
      <c r="I10" s="62">
        <v>33.909999999999997</v>
      </c>
      <c r="J10" s="56">
        <f>IF(I10="","0",J$3*J$4/I10)</f>
        <v>14.007667354762608</v>
      </c>
      <c r="K10" s="61">
        <v>77.41</v>
      </c>
      <c r="L10" s="23">
        <f>IF(K10="","0",L$3*L$4/K10)</f>
        <v>11.981656116780778</v>
      </c>
      <c r="M10" s="37">
        <f>F10+H10+J10+L10</f>
        <v>57.014098246318156</v>
      </c>
    </row>
    <row r="11" spans="1:13" s="4" customFormat="1" ht="16.5" thickBot="1">
      <c r="A11" s="3">
        <v>2</v>
      </c>
      <c r="B11" s="64" t="s">
        <v>32</v>
      </c>
      <c r="C11" s="65" t="s">
        <v>39</v>
      </c>
      <c r="D11" s="68" t="s">
        <v>60</v>
      </c>
      <c r="E11" s="61">
        <v>13</v>
      </c>
      <c r="F11" s="17">
        <f t="shared" ref="F11:F15" si="0">F$3*E11/F$4</f>
        <v>8.7837837837837842</v>
      </c>
      <c r="G11" s="61">
        <v>4.9000000000000004</v>
      </c>
      <c r="H11" s="19">
        <f t="shared" ref="H11:H16" si="1">$H$3*G11/$H$4</f>
        <v>14.583333333333334</v>
      </c>
      <c r="I11" s="62">
        <v>30.12</v>
      </c>
      <c r="J11" s="56">
        <f t="shared" ref="J11:J47" si="2">IF(I11="","0",J$3*J$4/I11)</f>
        <v>15.770252324037184</v>
      </c>
      <c r="K11" s="61">
        <v>169.05</v>
      </c>
      <c r="L11" s="23">
        <f t="shared" ref="L11:L47" si="3">IF(K11="","0",L$3*L$4/K11)</f>
        <v>5.4865424430641818</v>
      </c>
      <c r="M11" s="37">
        <f t="shared" ref="M11:M15" si="4">F11+H11+J11+L11</f>
        <v>44.623911884218487</v>
      </c>
    </row>
    <row r="12" spans="1:13" s="4" customFormat="1" ht="16.5" thickBot="1">
      <c r="A12" s="3">
        <v>3</v>
      </c>
      <c r="B12" s="64" t="s">
        <v>33</v>
      </c>
      <c r="C12" s="66" t="s">
        <v>40</v>
      </c>
      <c r="D12" s="68" t="s">
        <v>61</v>
      </c>
      <c r="E12" s="61">
        <v>11</v>
      </c>
      <c r="F12" s="17">
        <f t="shared" si="0"/>
        <v>7.4324324324324325</v>
      </c>
      <c r="G12" s="61">
        <v>8.1</v>
      </c>
      <c r="H12" s="19">
        <f t="shared" si="1"/>
        <v>24.107142857142858</v>
      </c>
      <c r="I12" s="62">
        <v>26.1</v>
      </c>
      <c r="J12" s="56">
        <f t="shared" si="2"/>
        <v>18.199233716475096</v>
      </c>
      <c r="K12" s="61">
        <v>111.07</v>
      </c>
      <c r="L12" s="23">
        <f t="shared" si="3"/>
        <v>8.3505897181957334</v>
      </c>
      <c r="M12" s="37">
        <f t="shared" si="4"/>
        <v>58.089398724246124</v>
      </c>
    </row>
    <row r="13" spans="1:13" s="4" customFormat="1" ht="16.5" thickBot="1">
      <c r="A13" s="3">
        <v>4</v>
      </c>
      <c r="B13" s="64" t="s">
        <v>34</v>
      </c>
      <c r="C13" s="65" t="s">
        <v>41</v>
      </c>
      <c r="D13" s="68" t="s">
        <v>62</v>
      </c>
      <c r="E13" s="61">
        <v>8</v>
      </c>
      <c r="F13" s="17">
        <f t="shared" si="0"/>
        <v>5.4054054054054053</v>
      </c>
      <c r="G13" s="61">
        <v>5.2</v>
      </c>
      <c r="H13" s="19">
        <f t="shared" si="1"/>
        <v>15.476190476190476</v>
      </c>
      <c r="I13" s="62">
        <v>33.54</v>
      </c>
      <c r="J13" s="56">
        <f t="shared" si="2"/>
        <v>14.162194394752534</v>
      </c>
      <c r="K13" s="61">
        <v>98.96</v>
      </c>
      <c r="L13" s="23">
        <f t="shared" si="3"/>
        <v>9.3724737267582867</v>
      </c>
      <c r="M13" s="37">
        <f t="shared" si="4"/>
        <v>44.416264003106704</v>
      </c>
    </row>
    <row r="14" spans="1:13" s="4" customFormat="1" ht="16.5" thickBot="1">
      <c r="A14" s="3">
        <v>5</v>
      </c>
      <c r="B14" s="64" t="s">
        <v>35</v>
      </c>
      <c r="C14" s="65" t="s">
        <v>42</v>
      </c>
      <c r="D14" s="68" t="s">
        <v>63</v>
      </c>
      <c r="E14" s="61">
        <v>4</v>
      </c>
      <c r="F14" s="17">
        <f t="shared" si="0"/>
        <v>2.7027027027027026</v>
      </c>
      <c r="G14" s="61">
        <v>4.8</v>
      </c>
      <c r="H14" s="19">
        <f t="shared" si="1"/>
        <v>14.285714285714285</v>
      </c>
      <c r="I14" s="62">
        <v>21.19</v>
      </c>
      <c r="J14" s="56">
        <f t="shared" si="2"/>
        <v>22.416234072675788</v>
      </c>
      <c r="K14" s="61">
        <v>49.75</v>
      </c>
      <c r="L14" s="23">
        <f t="shared" si="3"/>
        <v>18.643216080402009</v>
      </c>
      <c r="M14" s="37">
        <f t="shared" si="4"/>
        <v>58.047867141494791</v>
      </c>
    </row>
    <row r="15" spans="1:13" s="4" customFormat="1" ht="16.5" thickBot="1">
      <c r="A15" s="3">
        <v>6</v>
      </c>
      <c r="B15" s="64" t="s">
        <v>35</v>
      </c>
      <c r="C15" s="67" t="s">
        <v>43</v>
      </c>
      <c r="D15" s="69" t="s">
        <v>64</v>
      </c>
      <c r="E15" s="61">
        <v>9</v>
      </c>
      <c r="F15" s="17">
        <f t="shared" si="0"/>
        <v>6.0810810810810807</v>
      </c>
      <c r="G15" s="61">
        <v>6.6</v>
      </c>
      <c r="H15" s="19">
        <f t="shared" si="1"/>
        <v>19.642857142857142</v>
      </c>
      <c r="I15" s="62">
        <v>27.56</v>
      </c>
      <c r="J15" s="56">
        <f t="shared" si="2"/>
        <v>17.235123367198838</v>
      </c>
      <c r="K15" s="61">
        <v>50.25</v>
      </c>
      <c r="L15" s="23">
        <f t="shared" si="3"/>
        <v>18.457711442786071</v>
      </c>
      <c r="M15" s="37">
        <f t="shared" si="4"/>
        <v>61.416773033923128</v>
      </c>
    </row>
    <row r="16" spans="1:13" ht="32.25" thickBot="1">
      <c r="A16" s="3">
        <v>7</v>
      </c>
      <c r="B16" s="64" t="s">
        <v>35</v>
      </c>
      <c r="C16" s="67" t="s">
        <v>44</v>
      </c>
      <c r="D16" s="69" t="s">
        <v>65</v>
      </c>
      <c r="E16" s="61">
        <v>5</v>
      </c>
      <c r="F16" s="17">
        <f t="shared" ref="F16" si="5">F$3*E16/F$4</f>
        <v>3.3783783783783785</v>
      </c>
      <c r="G16" s="61">
        <v>4.8</v>
      </c>
      <c r="H16" s="19">
        <f t="shared" si="1"/>
        <v>14.285714285714285</v>
      </c>
      <c r="I16" s="62">
        <v>34</v>
      </c>
      <c r="J16" s="56">
        <f t="shared" si="2"/>
        <v>13.970588235294118</v>
      </c>
      <c r="K16" s="61">
        <v>91.06</v>
      </c>
      <c r="L16" s="23">
        <f t="shared" si="3"/>
        <v>10.185591917417087</v>
      </c>
      <c r="M16" s="37">
        <f t="shared" ref="M16" si="6">F16+H16+J16+L16</f>
        <v>41.820272816803865</v>
      </c>
    </row>
    <row r="17" spans="1:13" ht="16.5" thickBot="1">
      <c r="A17" s="3">
        <v>8</v>
      </c>
      <c r="B17" s="64" t="s">
        <v>35</v>
      </c>
      <c r="C17" s="67" t="s">
        <v>45</v>
      </c>
      <c r="D17" s="69" t="s">
        <v>66</v>
      </c>
      <c r="E17" s="61">
        <v>8</v>
      </c>
      <c r="F17" s="17">
        <f t="shared" ref="F17:F47" si="7">F$3*E17/F$4</f>
        <v>5.4054054054054053</v>
      </c>
      <c r="G17" s="61">
        <v>3.9</v>
      </c>
      <c r="H17" s="19">
        <f t="shared" ref="H17:H47" si="8">$H$3*G17/$H$4</f>
        <v>11.607142857142856</v>
      </c>
      <c r="I17" s="62">
        <v>32.43</v>
      </c>
      <c r="J17" s="56">
        <f t="shared" si="2"/>
        <v>14.646931853222325</v>
      </c>
      <c r="K17" s="61">
        <v>74.150000000000006</v>
      </c>
      <c r="L17" s="23">
        <f t="shared" si="3"/>
        <v>12.508428860418071</v>
      </c>
      <c r="M17" s="37">
        <f t="shared" ref="M17:M47" si="9">F17+H17+J17+L17</f>
        <v>44.167908976188656</v>
      </c>
    </row>
    <row r="18" spans="1:13" ht="16.5" thickBot="1">
      <c r="A18" s="3">
        <v>9</v>
      </c>
      <c r="B18" s="64" t="s">
        <v>36</v>
      </c>
      <c r="C18" s="65" t="s">
        <v>46</v>
      </c>
      <c r="D18" s="68" t="s">
        <v>67</v>
      </c>
      <c r="E18" s="61">
        <v>8</v>
      </c>
      <c r="F18" s="17">
        <f t="shared" si="7"/>
        <v>5.4054054054054053</v>
      </c>
      <c r="G18" s="61">
        <v>5.7</v>
      </c>
      <c r="H18" s="19">
        <f t="shared" si="8"/>
        <v>16.964285714285715</v>
      </c>
      <c r="I18" s="62">
        <v>36.81</v>
      </c>
      <c r="J18" s="56">
        <f t="shared" si="2"/>
        <v>12.904102146155935</v>
      </c>
      <c r="K18" s="61">
        <v>49.32</v>
      </c>
      <c r="L18" s="23">
        <f t="shared" si="3"/>
        <v>18.805758313057584</v>
      </c>
      <c r="M18" s="37">
        <f t="shared" si="9"/>
        <v>54.079551578904642</v>
      </c>
    </row>
    <row r="19" spans="1:13" ht="16.5" thickBot="1">
      <c r="A19" s="3">
        <v>10</v>
      </c>
      <c r="B19" s="64" t="s">
        <v>36</v>
      </c>
      <c r="C19" s="67" t="s">
        <v>47</v>
      </c>
      <c r="D19" s="69" t="s">
        <v>68</v>
      </c>
      <c r="E19" s="61">
        <v>9</v>
      </c>
      <c r="F19" s="17">
        <f t="shared" si="7"/>
        <v>6.0810810810810807</v>
      </c>
      <c r="G19" s="61">
        <v>3.9</v>
      </c>
      <c r="H19" s="19">
        <f t="shared" si="8"/>
        <v>11.607142857142856</v>
      </c>
      <c r="I19" s="62">
        <v>31.97</v>
      </c>
      <c r="J19" s="56">
        <f t="shared" si="2"/>
        <v>14.857679074131999</v>
      </c>
      <c r="K19" s="61">
        <v>90.81</v>
      </c>
      <c r="L19" s="23">
        <f t="shared" si="3"/>
        <v>10.213632859817201</v>
      </c>
      <c r="M19" s="37">
        <f t="shared" si="9"/>
        <v>42.759535872173139</v>
      </c>
    </row>
    <row r="20" spans="1:13" ht="32.25" thickBot="1">
      <c r="A20" s="3">
        <v>11</v>
      </c>
      <c r="B20" s="64" t="s">
        <v>37</v>
      </c>
      <c r="C20" s="66" t="s">
        <v>48</v>
      </c>
      <c r="D20" s="68" t="s">
        <v>69</v>
      </c>
      <c r="E20" s="61">
        <v>14</v>
      </c>
      <c r="F20" s="17">
        <f t="shared" si="7"/>
        <v>9.4594594594594597</v>
      </c>
      <c r="G20" s="61">
        <v>8.4</v>
      </c>
      <c r="H20" s="19">
        <f t="shared" si="8"/>
        <v>25</v>
      </c>
      <c r="I20" s="62">
        <v>22.87</v>
      </c>
      <c r="J20" s="56">
        <f t="shared" si="2"/>
        <v>20.769567118495846</v>
      </c>
      <c r="K20" s="61">
        <v>37.1</v>
      </c>
      <c r="L20" s="23">
        <f t="shared" si="3"/>
        <v>25</v>
      </c>
      <c r="M20" s="37">
        <f t="shared" si="9"/>
        <v>80.22902657795531</v>
      </c>
    </row>
    <row r="21" spans="1:13" ht="16.5" thickBot="1">
      <c r="A21" s="3">
        <v>12</v>
      </c>
      <c r="B21" s="64" t="s">
        <v>37</v>
      </c>
      <c r="C21" s="66" t="s">
        <v>49</v>
      </c>
      <c r="D21" s="68" t="s">
        <v>70</v>
      </c>
      <c r="E21" s="61">
        <v>15</v>
      </c>
      <c r="F21" s="17">
        <f t="shared" si="7"/>
        <v>10.135135135135135</v>
      </c>
      <c r="G21" s="61">
        <v>7.6</v>
      </c>
      <c r="H21" s="19">
        <f t="shared" si="8"/>
        <v>22.619047619047617</v>
      </c>
      <c r="I21" s="62">
        <v>25.9</v>
      </c>
      <c r="J21" s="56">
        <f t="shared" si="2"/>
        <v>18.339768339768341</v>
      </c>
      <c r="K21" s="61">
        <v>54.88</v>
      </c>
      <c r="L21" s="23">
        <f t="shared" si="3"/>
        <v>16.90051020408163</v>
      </c>
      <c r="M21" s="37">
        <f t="shared" si="9"/>
        <v>67.994461298032718</v>
      </c>
    </row>
    <row r="22" spans="1:13" ht="16.5" thickBot="1">
      <c r="A22" s="3">
        <v>13</v>
      </c>
      <c r="B22" s="64" t="s">
        <v>36</v>
      </c>
      <c r="C22" s="65" t="s">
        <v>50</v>
      </c>
      <c r="D22" s="68" t="s">
        <v>71</v>
      </c>
      <c r="E22" s="61">
        <v>10</v>
      </c>
      <c r="F22" s="17">
        <f t="shared" si="7"/>
        <v>6.756756756756757</v>
      </c>
      <c r="G22" s="61">
        <v>8.1</v>
      </c>
      <c r="H22" s="19">
        <f t="shared" si="8"/>
        <v>24.107142857142858</v>
      </c>
      <c r="I22" s="62">
        <v>19</v>
      </c>
      <c r="J22" s="56">
        <f t="shared" si="2"/>
        <v>25</v>
      </c>
      <c r="K22" s="61">
        <v>89.38</v>
      </c>
      <c r="L22" s="23">
        <f t="shared" si="3"/>
        <v>10.377041843812934</v>
      </c>
      <c r="M22" s="37">
        <f t="shared" si="9"/>
        <v>66.240941457712552</v>
      </c>
    </row>
    <row r="23" spans="1:13" ht="16.5" thickBot="1">
      <c r="A23" s="3">
        <v>14</v>
      </c>
      <c r="B23" s="64" t="s">
        <v>36</v>
      </c>
      <c r="C23" s="67" t="s">
        <v>51</v>
      </c>
      <c r="D23" s="69" t="s">
        <v>72</v>
      </c>
      <c r="E23" s="61">
        <v>11</v>
      </c>
      <c r="F23" s="17">
        <f t="shared" si="7"/>
        <v>7.4324324324324325</v>
      </c>
      <c r="G23" s="61">
        <v>6.2</v>
      </c>
      <c r="H23" s="19">
        <f t="shared" si="8"/>
        <v>18.452380952380953</v>
      </c>
      <c r="I23" s="62">
        <v>28.93</v>
      </c>
      <c r="J23" s="56">
        <f t="shared" si="2"/>
        <v>16.418942274455581</v>
      </c>
      <c r="K23" s="61">
        <v>55.06</v>
      </c>
      <c r="L23" s="23">
        <f t="shared" si="3"/>
        <v>16.845259716672722</v>
      </c>
      <c r="M23" s="37">
        <f t="shared" si="9"/>
        <v>59.149015375941687</v>
      </c>
    </row>
    <row r="24" spans="1:13" ht="16.5" thickBot="1">
      <c r="A24" s="3">
        <v>15</v>
      </c>
      <c r="B24" s="64" t="s">
        <v>31</v>
      </c>
      <c r="C24" s="65" t="s">
        <v>52</v>
      </c>
      <c r="D24" s="68" t="s">
        <v>73</v>
      </c>
      <c r="E24" s="61">
        <v>9</v>
      </c>
      <c r="F24" s="17">
        <f t="shared" si="7"/>
        <v>6.0810810810810807</v>
      </c>
      <c r="G24" s="61">
        <v>4.3</v>
      </c>
      <c r="H24" s="19">
        <f t="shared" si="8"/>
        <v>12.797619047619047</v>
      </c>
      <c r="I24" s="62">
        <v>28.41</v>
      </c>
      <c r="J24" s="56">
        <f t="shared" si="2"/>
        <v>16.719464977120733</v>
      </c>
      <c r="K24" s="61">
        <v>87.29</v>
      </c>
      <c r="L24" s="23">
        <f t="shared" si="3"/>
        <v>10.625501202886928</v>
      </c>
      <c r="M24" s="37">
        <f t="shared" si="9"/>
        <v>46.223666308707791</v>
      </c>
    </row>
    <row r="25" spans="1:13" ht="16.5" thickBot="1">
      <c r="A25" s="3">
        <v>16</v>
      </c>
      <c r="B25" s="64" t="s">
        <v>31</v>
      </c>
      <c r="C25" s="67" t="s">
        <v>53</v>
      </c>
      <c r="D25" s="69" t="s">
        <v>74</v>
      </c>
      <c r="E25" s="61">
        <v>14</v>
      </c>
      <c r="F25" s="17">
        <f t="shared" si="7"/>
        <v>9.4594594594594597</v>
      </c>
      <c r="G25" s="61">
        <v>7.4</v>
      </c>
      <c r="H25" s="19">
        <f t="shared" si="8"/>
        <v>22.023809523809522</v>
      </c>
      <c r="I25" s="62">
        <v>28</v>
      </c>
      <c r="J25" s="56">
        <f t="shared" si="2"/>
        <v>16.964285714285715</v>
      </c>
      <c r="K25" s="61">
        <v>48.19</v>
      </c>
      <c r="L25" s="23">
        <f t="shared" si="3"/>
        <v>19.246731687072007</v>
      </c>
      <c r="M25" s="37">
        <f t="shared" si="9"/>
        <v>67.694286384626707</v>
      </c>
    </row>
    <row r="26" spans="1:13" ht="16.5" thickBot="1">
      <c r="A26" s="3">
        <v>17</v>
      </c>
      <c r="B26" s="64" t="s">
        <v>37</v>
      </c>
      <c r="C26" s="66" t="s">
        <v>54</v>
      </c>
      <c r="D26" s="68" t="s">
        <v>75</v>
      </c>
      <c r="E26" s="61">
        <v>10</v>
      </c>
      <c r="F26" s="17">
        <f t="shared" si="7"/>
        <v>6.756756756756757</v>
      </c>
      <c r="G26" s="61">
        <v>5</v>
      </c>
      <c r="H26" s="19">
        <f t="shared" si="8"/>
        <v>14.88095238095238</v>
      </c>
      <c r="I26" s="62">
        <v>34.94</v>
      </c>
      <c r="J26" s="56">
        <f t="shared" si="2"/>
        <v>13.594733829421868</v>
      </c>
      <c r="K26" s="61">
        <v>87.35</v>
      </c>
      <c r="L26" s="23">
        <f t="shared" si="3"/>
        <v>10.618202633085289</v>
      </c>
      <c r="M26" s="37">
        <f t="shared" si="9"/>
        <v>45.850645600216296</v>
      </c>
    </row>
    <row r="27" spans="1:13" ht="16.5" thickBot="1">
      <c r="A27" s="3">
        <v>18</v>
      </c>
      <c r="B27" s="64" t="s">
        <v>31</v>
      </c>
      <c r="C27" s="65" t="s">
        <v>55</v>
      </c>
      <c r="D27" s="68" t="s">
        <v>76</v>
      </c>
      <c r="E27" s="61">
        <v>12</v>
      </c>
      <c r="F27" s="17">
        <f t="shared" si="7"/>
        <v>8.1081081081081088</v>
      </c>
      <c r="G27" s="61">
        <v>6.6</v>
      </c>
      <c r="H27" s="19">
        <f t="shared" si="8"/>
        <v>19.642857142857142</v>
      </c>
      <c r="I27" s="62">
        <v>34.19</v>
      </c>
      <c r="J27" s="56">
        <f t="shared" si="2"/>
        <v>13.892951155308571</v>
      </c>
      <c r="K27" s="61">
        <v>48.75</v>
      </c>
      <c r="L27" s="23">
        <f t="shared" si="3"/>
        <v>19.025641025641026</v>
      </c>
      <c r="M27" s="37">
        <f t="shared" si="9"/>
        <v>60.669557431914853</v>
      </c>
    </row>
    <row r="28" spans="1:13" ht="16.5" thickBot="1">
      <c r="A28" s="3">
        <v>19</v>
      </c>
      <c r="B28" s="64" t="s">
        <v>36</v>
      </c>
      <c r="C28" s="65" t="s">
        <v>56</v>
      </c>
      <c r="D28" s="68" t="s">
        <v>77</v>
      </c>
      <c r="E28" s="61">
        <v>8</v>
      </c>
      <c r="F28" s="17">
        <f t="shared" si="7"/>
        <v>5.4054054054054053</v>
      </c>
      <c r="G28" s="61">
        <v>8.4</v>
      </c>
      <c r="H28" s="19">
        <f t="shared" si="8"/>
        <v>25</v>
      </c>
      <c r="I28" s="62">
        <v>28.5</v>
      </c>
      <c r="J28" s="56">
        <f t="shared" si="2"/>
        <v>16.666666666666668</v>
      </c>
      <c r="K28" s="61">
        <v>74.69</v>
      </c>
      <c r="L28" s="23">
        <f t="shared" si="3"/>
        <v>12.417994376757264</v>
      </c>
      <c r="M28" s="37">
        <f t="shared" si="9"/>
        <v>59.490066448829339</v>
      </c>
    </row>
    <row r="29" spans="1:13" ht="16.5" thickBot="1">
      <c r="A29" s="3">
        <v>20</v>
      </c>
      <c r="B29" s="64" t="s">
        <v>37</v>
      </c>
      <c r="C29" s="66" t="s">
        <v>57</v>
      </c>
      <c r="D29" s="68" t="s">
        <v>78</v>
      </c>
      <c r="E29" s="61">
        <v>13</v>
      </c>
      <c r="F29" s="17">
        <f t="shared" si="7"/>
        <v>8.7837837837837842</v>
      </c>
      <c r="G29" s="61">
        <v>7.5</v>
      </c>
      <c r="H29" s="19">
        <f t="shared" si="8"/>
        <v>22.321428571428569</v>
      </c>
      <c r="I29" s="62">
        <v>25.19</v>
      </c>
      <c r="J29" s="56">
        <f t="shared" si="2"/>
        <v>18.856689162366017</v>
      </c>
      <c r="K29" s="61">
        <v>62.91</v>
      </c>
      <c r="L29" s="23">
        <f t="shared" si="3"/>
        <v>14.743284056588779</v>
      </c>
      <c r="M29" s="37">
        <f t="shared" si="9"/>
        <v>64.705185574167146</v>
      </c>
    </row>
    <row r="30" spans="1:13" ht="16.5" thickBot="1">
      <c r="A30" s="3">
        <v>21</v>
      </c>
      <c r="B30" s="64" t="s">
        <v>36</v>
      </c>
      <c r="C30" s="65" t="s">
        <v>58</v>
      </c>
      <c r="D30" s="68" t="s">
        <v>79</v>
      </c>
      <c r="E30" s="61">
        <v>11</v>
      </c>
      <c r="F30" s="17">
        <f t="shared" si="7"/>
        <v>7.4324324324324325</v>
      </c>
      <c r="G30" s="61">
        <v>7.7</v>
      </c>
      <c r="H30" s="19">
        <f t="shared" si="8"/>
        <v>22.916666666666664</v>
      </c>
      <c r="I30" s="62">
        <v>29.63</v>
      </c>
      <c r="J30" s="56">
        <f t="shared" si="2"/>
        <v>16.031049611879851</v>
      </c>
      <c r="K30" s="61">
        <v>70.150000000000006</v>
      </c>
      <c r="L30" s="23">
        <f t="shared" si="3"/>
        <v>13.221667854597291</v>
      </c>
      <c r="M30" s="37">
        <f t="shared" si="9"/>
        <v>59.601816565576236</v>
      </c>
    </row>
    <row r="31" spans="1:13">
      <c r="A31" s="3">
        <v>22</v>
      </c>
      <c r="B31" s="47"/>
      <c r="C31" s="60"/>
      <c r="D31" s="3"/>
      <c r="E31" s="61"/>
      <c r="F31" s="17">
        <f t="shared" si="7"/>
        <v>0</v>
      </c>
      <c r="G31" s="61"/>
      <c r="H31" s="19">
        <f t="shared" si="8"/>
        <v>0</v>
      </c>
      <c r="I31" s="62"/>
      <c r="J31" s="56" t="str">
        <f t="shared" si="2"/>
        <v>0</v>
      </c>
      <c r="K31" s="61"/>
      <c r="L31" s="23" t="str">
        <f t="shared" si="3"/>
        <v>0</v>
      </c>
      <c r="M31" s="37">
        <f t="shared" si="9"/>
        <v>0</v>
      </c>
    </row>
    <row r="32" spans="1:13">
      <c r="A32" s="3">
        <v>23</v>
      </c>
      <c r="B32" s="47"/>
      <c r="C32" s="60"/>
      <c r="D32" s="3"/>
      <c r="E32" s="61"/>
      <c r="F32" s="17">
        <f t="shared" si="7"/>
        <v>0</v>
      </c>
      <c r="G32" s="61"/>
      <c r="H32" s="19">
        <f t="shared" si="8"/>
        <v>0</v>
      </c>
      <c r="I32" s="62"/>
      <c r="J32" s="56" t="str">
        <f t="shared" si="2"/>
        <v>0</v>
      </c>
      <c r="K32" s="61"/>
      <c r="L32" s="23" t="str">
        <f t="shared" si="3"/>
        <v>0</v>
      </c>
      <c r="M32" s="37">
        <f t="shared" si="9"/>
        <v>0</v>
      </c>
    </row>
    <row r="33" spans="1:13">
      <c r="A33" s="3">
        <v>24</v>
      </c>
      <c r="B33" s="47"/>
      <c r="C33" s="60"/>
      <c r="D33" s="3"/>
      <c r="E33" s="61"/>
      <c r="F33" s="17">
        <f t="shared" si="7"/>
        <v>0</v>
      </c>
      <c r="G33" s="61"/>
      <c r="H33" s="19">
        <f t="shared" si="8"/>
        <v>0</v>
      </c>
      <c r="I33" s="62"/>
      <c r="J33" s="56" t="str">
        <f t="shared" si="2"/>
        <v>0</v>
      </c>
      <c r="K33" s="61"/>
      <c r="L33" s="23" t="str">
        <f t="shared" si="3"/>
        <v>0</v>
      </c>
      <c r="M33" s="37">
        <f t="shared" si="9"/>
        <v>0</v>
      </c>
    </row>
    <row r="34" spans="1:13">
      <c r="A34" s="3">
        <v>25</v>
      </c>
      <c r="B34" s="47"/>
      <c r="C34" s="60"/>
      <c r="D34" s="3"/>
      <c r="E34" s="61"/>
      <c r="F34" s="17">
        <f t="shared" si="7"/>
        <v>0</v>
      </c>
      <c r="G34" s="61"/>
      <c r="H34" s="19">
        <f t="shared" si="8"/>
        <v>0</v>
      </c>
      <c r="I34" s="62"/>
      <c r="J34" s="56" t="str">
        <f t="shared" si="2"/>
        <v>0</v>
      </c>
      <c r="K34" s="61"/>
      <c r="L34" s="23" t="str">
        <f t="shared" si="3"/>
        <v>0</v>
      </c>
      <c r="M34" s="37">
        <f t="shared" si="9"/>
        <v>0</v>
      </c>
    </row>
    <row r="35" spans="1:13">
      <c r="A35" s="3">
        <v>26</v>
      </c>
      <c r="B35" s="47"/>
      <c r="C35" s="60"/>
      <c r="D35" s="3"/>
      <c r="E35" s="61"/>
      <c r="F35" s="17">
        <f t="shared" si="7"/>
        <v>0</v>
      </c>
      <c r="G35" s="61"/>
      <c r="H35" s="19">
        <f t="shared" si="8"/>
        <v>0</v>
      </c>
      <c r="I35" s="62"/>
      <c r="J35" s="56" t="str">
        <f t="shared" si="2"/>
        <v>0</v>
      </c>
      <c r="K35" s="61"/>
      <c r="L35" s="23" t="str">
        <f t="shared" si="3"/>
        <v>0</v>
      </c>
      <c r="M35" s="37">
        <f t="shared" si="9"/>
        <v>0</v>
      </c>
    </row>
    <row r="36" spans="1:13">
      <c r="A36" s="3">
        <v>27</v>
      </c>
      <c r="B36" s="47"/>
      <c r="C36" s="60"/>
      <c r="D36" s="3"/>
      <c r="E36" s="61"/>
      <c r="F36" s="17">
        <f t="shared" si="7"/>
        <v>0</v>
      </c>
      <c r="G36" s="61"/>
      <c r="H36" s="19">
        <f t="shared" si="8"/>
        <v>0</v>
      </c>
      <c r="I36" s="62"/>
      <c r="J36" s="56" t="str">
        <f t="shared" si="2"/>
        <v>0</v>
      </c>
      <c r="K36" s="61"/>
      <c r="L36" s="23" t="str">
        <f t="shared" si="3"/>
        <v>0</v>
      </c>
      <c r="M36" s="37">
        <f t="shared" si="9"/>
        <v>0</v>
      </c>
    </row>
    <row r="37" spans="1:13">
      <c r="A37" s="3">
        <v>28</v>
      </c>
      <c r="B37" s="47"/>
      <c r="C37" s="60"/>
      <c r="D37" s="3"/>
      <c r="E37" s="61"/>
      <c r="F37" s="17">
        <f t="shared" si="7"/>
        <v>0</v>
      </c>
      <c r="G37" s="61"/>
      <c r="H37" s="19">
        <f t="shared" si="8"/>
        <v>0</v>
      </c>
      <c r="I37" s="62"/>
      <c r="J37" s="56" t="str">
        <f t="shared" si="2"/>
        <v>0</v>
      </c>
      <c r="K37" s="61"/>
      <c r="L37" s="23" t="str">
        <f t="shared" si="3"/>
        <v>0</v>
      </c>
      <c r="M37" s="37">
        <f t="shared" si="9"/>
        <v>0</v>
      </c>
    </row>
    <row r="38" spans="1:13">
      <c r="A38" s="3">
        <v>29</v>
      </c>
      <c r="B38" s="47"/>
      <c r="C38" s="60"/>
      <c r="D38" s="3"/>
      <c r="E38" s="61"/>
      <c r="F38" s="17">
        <f t="shared" si="7"/>
        <v>0</v>
      </c>
      <c r="G38" s="61"/>
      <c r="H38" s="19">
        <f t="shared" si="8"/>
        <v>0</v>
      </c>
      <c r="I38" s="62"/>
      <c r="J38" s="56" t="str">
        <f t="shared" si="2"/>
        <v>0</v>
      </c>
      <c r="K38" s="61"/>
      <c r="L38" s="23" t="str">
        <f t="shared" si="3"/>
        <v>0</v>
      </c>
      <c r="M38" s="37">
        <f t="shared" si="9"/>
        <v>0</v>
      </c>
    </row>
    <row r="39" spans="1:13">
      <c r="A39" s="3">
        <v>30</v>
      </c>
      <c r="B39" s="47"/>
      <c r="C39" s="60"/>
      <c r="D39" s="3"/>
      <c r="E39" s="61"/>
      <c r="F39" s="17">
        <f t="shared" si="7"/>
        <v>0</v>
      </c>
      <c r="G39" s="61"/>
      <c r="H39" s="19">
        <f t="shared" si="8"/>
        <v>0</v>
      </c>
      <c r="I39" s="62"/>
      <c r="J39" s="56" t="str">
        <f t="shared" si="2"/>
        <v>0</v>
      </c>
      <c r="K39" s="61"/>
      <c r="L39" s="23" t="str">
        <f t="shared" si="3"/>
        <v>0</v>
      </c>
      <c r="M39" s="37">
        <f t="shared" si="9"/>
        <v>0</v>
      </c>
    </row>
    <row r="40" spans="1:13">
      <c r="A40" s="3">
        <v>31</v>
      </c>
      <c r="B40" s="47"/>
      <c r="C40" s="60"/>
      <c r="D40" s="3"/>
      <c r="E40" s="61"/>
      <c r="F40" s="17">
        <f t="shared" si="7"/>
        <v>0</v>
      </c>
      <c r="G40" s="61"/>
      <c r="H40" s="19">
        <f t="shared" si="8"/>
        <v>0</v>
      </c>
      <c r="I40" s="62"/>
      <c r="J40" s="56" t="str">
        <f t="shared" si="2"/>
        <v>0</v>
      </c>
      <c r="K40" s="61"/>
      <c r="L40" s="23" t="str">
        <f t="shared" si="3"/>
        <v>0</v>
      </c>
      <c r="M40" s="37">
        <f t="shared" si="9"/>
        <v>0</v>
      </c>
    </row>
    <row r="41" spans="1:13">
      <c r="A41" s="3">
        <v>32</v>
      </c>
      <c r="B41" s="47"/>
      <c r="C41" s="60"/>
      <c r="D41" s="3"/>
      <c r="E41" s="61"/>
      <c r="F41" s="17">
        <f t="shared" si="7"/>
        <v>0</v>
      </c>
      <c r="G41" s="61"/>
      <c r="H41" s="19">
        <f t="shared" si="8"/>
        <v>0</v>
      </c>
      <c r="I41" s="62"/>
      <c r="J41" s="56" t="str">
        <f t="shared" si="2"/>
        <v>0</v>
      </c>
      <c r="K41" s="61"/>
      <c r="L41" s="23" t="str">
        <f t="shared" si="3"/>
        <v>0</v>
      </c>
      <c r="M41" s="37">
        <f t="shared" si="9"/>
        <v>0</v>
      </c>
    </row>
    <row r="42" spans="1:13">
      <c r="A42" s="3">
        <v>33</v>
      </c>
      <c r="B42" s="47"/>
      <c r="C42" s="60"/>
      <c r="D42" s="3"/>
      <c r="E42" s="61"/>
      <c r="F42" s="17">
        <f t="shared" si="7"/>
        <v>0</v>
      </c>
      <c r="G42" s="61"/>
      <c r="H42" s="19">
        <f t="shared" si="8"/>
        <v>0</v>
      </c>
      <c r="I42" s="62"/>
      <c r="J42" s="56" t="str">
        <f t="shared" si="2"/>
        <v>0</v>
      </c>
      <c r="K42" s="61"/>
      <c r="L42" s="23" t="str">
        <f t="shared" si="3"/>
        <v>0</v>
      </c>
      <c r="M42" s="37">
        <f t="shared" si="9"/>
        <v>0</v>
      </c>
    </row>
    <row r="43" spans="1:13">
      <c r="A43" s="3">
        <v>34</v>
      </c>
      <c r="B43" s="47"/>
      <c r="C43" s="60"/>
      <c r="D43" s="3"/>
      <c r="E43" s="61"/>
      <c r="F43" s="17">
        <f t="shared" si="7"/>
        <v>0</v>
      </c>
      <c r="G43" s="61"/>
      <c r="H43" s="19">
        <f t="shared" si="8"/>
        <v>0</v>
      </c>
      <c r="I43" s="62"/>
      <c r="J43" s="56" t="str">
        <f t="shared" si="2"/>
        <v>0</v>
      </c>
      <c r="K43" s="61"/>
      <c r="L43" s="23" t="str">
        <f t="shared" si="3"/>
        <v>0</v>
      </c>
      <c r="M43" s="37">
        <f t="shared" si="9"/>
        <v>0</v>
      </c>
    </row>
    <row r="44" spans="1:13">
      <c r="A44" s="3">
        <v>35</v>
      </c>
      <c r="B44" s="47"/>
      <c r="C44" s="60"/>
      <c r="D44" s="3"/>
      <c r="E44" s="61"/>
      <c r="F44" s="17">
        <f t="shared" si="7"/>
        <v>0</v>
      </c>
      <c r="G44" s="61"/>
      <c r="H44" s="19">
        <f t="shared" si="8"/>
        <v>0</v>
      </c>
      <c r="I44" s="62"/>
      <c r="J44" s="56" t="str">
        <f t="shared" si="2"/>
        <v>0</v>
      </c>
      <c r="K44" s="61"/>
      <c r="L44" s="23" t="str">
        <f t="shared" si="3"/>
        <v>0</v>
      </c>
      <c r="M44" s="37">
        <f t="shared" si="9"/>
        <v>0</v>
      </c>
    </row>
    <row r="45" spans="1:13">
      <c r="A45" s="3">
        <v>36</v>
      </c>
      <c r="B45" s="47"/>
      <c r="C45" s="60"/>
      <c r="D45" s="3"/>
      <c r="E45" s="61"/>
      <c r="F45" s="17">
        <f t="shared" si="7"/>
        <v>0</v>
      </c>
      <c r="G45" s="61"/>
      <c r="H45" s="19">
        <f t="shared" si="8"/>
        <v>0</v>
      </c>
      <c r="I45" s="62"/>
      <c r="J45" s="56" t="str">
        <f t="shared" si="2"/>
        <v>0</v>
      </c>
      <c r="K45" s="61"/>
      <c r="L45" s="23" t="str">
        <f t="shared" si="3"/>
        <v>0</v>
      </c>
      <c r="M45" s="37">
        <f t="shared" si="9"/>
        <v>0</v>
      </c>
    </row>
    <row r="46" spans="1:13">
      <c r="A46" s="3">
        <v>37</v>
      </c>
      <c r="B46" s="47"/>
      <c r="C46" s="60"/>
      <c r="D46" s="3"/>
      <c r="E46" s="61"/>
      <c r="F46" s="17">
        <f t="shared" si="7"/>
        <v>0</v>
      </c>
      <c r="G46" s="61"/>
      <c r="H46" s="19">
        <f t="shared" si="8"/>
        <v>0</v>
      </c>
      <c r="I46" s="62"/>
      <c r="J46" s="56" t="str">
        <f t="shared" si="2"/>
        <v>0</v>
      </c>
      <c r="K46" s="61"/>
      <c r="L46" s="23" t="str">
        <f t="shared" si="3"/>
        <v>0</v>
      </c>
      <c r="M46" s="37">
        <f t="shared" si="9"/>
        <v>0</v>
      </c>
    </row>
    <row r="47" spans="1:13">
      <c r="A47" s="3">
        <v>38</v>
      </c>
      <c r="B47" s="47"/>
      <c r="C47" s="60"/>
      <c r="D47" s="3"/>
      <c r="E47" s="61"/>
      <c r="F47" s="17">
        <f t="shared" si="7"/>
        <v>0</v>
      </c>
      <c r="G47" s="61"/>
      <c r="H47" s="19">
        <f t="shared" si="8"/>
        <v>0</v>
      </c>
      <c r="I47" s="62"/>
      <c r="J47" s="56" t="str">
        <f t="shared" si="2"/>
        <v>0</v>
      </c>
      <c r="K47" s="61"/>
      <c r="L47" s="23" t="str">
        <f t="shared" si="3"/>
        <v>0</v>
      </c>
      <c r="M47" s="37">
        <f t="shared" si="9"/>
        <v>0</v>
      </c>
    </row>
    <row r="48" spans="1:13">
      <c r="A48" s="3">
        <v>39</v>
      </c>
      <c r="B48" s="47"/>
      <c r="C48" s="60"/>
      <c r="D48" s="3"/>
      <c r="E48" s="61"/>
      <c r="F48" s="17">
        <f t="shared" ref="F48:F109" si="10">F$3*E48/F$4</f>
        <v>0</v>
      </c>
      <c r="G48" s="61"/>
      <c r="H48" s="19">
        <f t="shared" ref="H48:H109" si="11">$H$3*G48/$H$4</f>
        <v>0</v>
      </c>
      <c r="I48" s="62"/>
      <c r="J48" s="56" t="str">
        <f t="shared" ref="J48:J109" si="12">IF(I48="","0",J$3*J$4/I48)</f>
        <v>0</v>
      </c>
      <c r="K48" s="61"/>
      <c r="L48" s="23" t="str">
        <f t="shared" ref="L48:L109" si="13">IF(K48="","0",L$3*L$4/K48)</f>
        <v>0</v>
      </c>
      <c r="M48" s="37">
        <f t="shared" ref="M48:M109" si="14">F48+H48+J48+L48</f>
        <v>0</v>
      </c>
    </row>
    <row r="49" spans="1:13">
      <c r="A49" s="3">
        <v>40</v>
      </c>
      <c r="B49" s="47"/>
      <c r="C49" s="60"/>
      <c r="D49" s="3"/>
      <c r="E49" s="61"/>
      <c r="F49" s="17">
        <f t="shared" si="10"/>
        <v>0</v>
      </c>
      <c r="G49" s="61"/>
      <c r="H49" s="19">
        <f t="shared" si="11"/>
        <v>0</v>
      </c>
      <c r="I49" s="62"/>
      <c r="J49" s="56" t="str">
        <f t="shared" si="12"/>
        <v>0</v>
      </c>
      <c r="K49" s="61"/>
      <c r="L49" s="23" t="str">
        <f t="shared" si="13"/>
        <v>0</v>
      </c>
      <c r="M49" s="37">
        <f t="shared" si="14"/>
        <v>0</v>
      </c>
    </row>
    <row r="50" spans="1:13">
      <c r="A50" s="3">
        <v>41</v>
      </c>
      <c r="B50" s="47"/>
      <c r="C50" s="60"/>
      <c r="D50" s="3"/>
      <c r="E50" s="61"/>
      <c r="F50" s="17">
        <f t="shared" si="10"/>
        <v>0</v>
      </c>
      <c r="G50" s="61"/>
      <c r="H50" s="19">
        <f t="shared" si="11"/>
        <v>0</v>
      </c>
      <c r="I50" s="62"/>
      <c r="J50" s="56" t="str">
        <f t="shared" si="12"/>
        <v>0</v>
      </c>
      <c r="K50" s="61"/>
      <c r="L50" s="23" t="str">
        <f t="shared" si="13"/>
        <v>0</v>
      </c>
      <c r="M50" s="37">
        <f t="shared" si="14"/>
        <v>0</v>
      </c>
    </row>
    <row r="51" spans="1:13">
      <c r="A51" s="3">
        <v>42</v>
      </c>
      <c r="B51" s="47"/>
      <c r="C51" s="60"/>
      <c r="D51" s="3"/>
      <c r="E51" s="61"/>
      <c r="F51" s="17">
        <f t="shared" si="10"/>
        <v>0</v>
      </c>
      <c r="G51" s="61"/>
      <c r="H51" s="19">
        <f t="shared" si="11"/>
        <v>0</v>
      </c>
      <c r="I51" s="62"/>
      <c r="J51" s="56" t="str">
        <f t="shared" si="12"/>
        <v>0</v>
      </c>
      <c r="K51" s="61"/>
      <c r="L51" s="23" t="str">
        <f t="shared" si="13"/>
        <v>0</v>
      </c>
      <c r="M51" s="37">
        <f t="shared" si="14"/>
        <v>0</v>
      </c>
    </row>
    <row r="52" spans="1:13">
      <c r="A52" s="3">
        <v>43</v>
      </c>
      <c r="B52" s="47"/>
      <c r="C52" s="60"/>
      <c r="D52" s="3"/>
      <c r="E52" s="61"/>
      <c r="F52" s="17">
        <f t="shared" si="10"/>
        <v>0</v>
      </c>
      <c r="G52" s="61"/>
      <c r="H52" s="19">
        <f t="shared" si="11"/>
        <v>0</v>
      </c>
      <c r="I52" s="62"/>
      <c r="J52" s="56" t="str">
        <f t="shared" si="12"/>
        <v>0</v>
      </c>
      <c r="K52" s="61"/>
      <c r="L52" s="23" t="str">
        <f t="shared" si="13"/>
        <v>0</v>
      </c>
      <c r="M52" s="37">
        <f t="shared" si="14"/>
        <v>0</v>
      </c>
    </row>
    <row r="53" spans="1:13">
      <c r="A53" s="3">
        <v>44</v>
      </c>
      <c r="B53" s="47"/>
      <c r="C53" s="60"/>
      <c r="D53" s="3"/>
      <c r="E53" s="61"/>
      <c r="F53" s="17">
        <f t="shared" si="10"/>
        <v>0</v>
      </c>
      <c r="G53" s="61"/>
      <c r="H53" s="19">
        <f t="shared" si="11"/>
        <v>0</v>
      </c>
      <c r="I53" s="62"/>
      <c r="J53" s="56" t="str">
        <f t="shared" si="12"/>
        <v>0</v>
      </c>
      <c r="K53" s="61"/>
      <c r="L53" s="23" t="str">
        <f t="shared" si="13"/>
        <v>0</v>
      </c>
      <c r="M53" s="37">
        <f t="shared" si="14"/>
        <v>0</v>
      </c>
    </row>
    <row r="54" spans="1:13">
      <c r="A54" s="3">
        <v>45</v>
      </c>
      <c r="B54" s="47"/>
      <c r="C54" s="60"/>
      <c r="D54" s="3"/>
      <c r="E54" s="61"/>
      <c r="F54" s="17">
        <f t="shared" si="10"/>
        <v>0</v>
      </c>
      <c r="G54" s="61"/>
      <c r="H54" s="19">
        <f t="shared" si="11"/>
        <v>0</v>
      </c>
      <c r="I54" s="62"/>
      <c r="J54" s="56" t="str">
        <f t="shared" si="12"/>
        <v>0</v>
      </c>
      <c r="K54" s="61"/>
      <c r="L54" s="23" t="str">
        <f t="shared" si="13"/>
        <v>0</v>
      </c>
      <c r="M54" s="37">
        <f t="shared" si="14"/>
        <v>0</v>
      </c>
    </row>
    <row r="55" spans="1:13">
      <c r="A55" s="3">
        <v>46</v>
      </c>
      <c r="B55" s="47"/>
      <c r="C55" s="60"/>
      <c r="D55" s="3"/>
      <c r="E55" s="61"/>
      <c r="F55" s="17">
        <f t="shared" si="10"/>
        <v>0</v>
      </c>
      <c r="G55" s="61"/>
      <c r="H55" s="19">
        <f t="shared" si="11"/>
        <v>0</v>
      </c>
      <c r="I55" s="62"/>
      <c r="J55" s="56" t="str">
        <f t="shared" si="12"/>
        <v>0</v>
      </c>
      <c r="K55" s="61"/>
      <c r="L55" s="23" t="str">
        <f t="shared" si="13"/>
        <v>0</v>
      </c>
      <c r="M55" s="37">
        <f t="shared" si="14"/>
        <v>0</v>
      </c>
    </row>
    <row r="56" spans="1:13">
      <c r="A56" s="3">
        <v>47</v>
      </c>
      <c r="B56" s="47"/>
      <c r="C56" s="60"/>
      <c r="D56" s="3"/>
      <c r="E56" s="61"/>
      <c r="F56" s="17">
        <f t="shared" si="10"/>
        <v>0</v>
      </c>
      <c r="G56" s="61"/>
      <c r="H56" s="19">
        <f t="shared" si="11"/>
        <v>0</v>
      </c>
      <c r="I56" s="62"/>
      <c r="J56" s="56" t="str">
        <f t="shared" si="12"/>
        <v>0</v>
      </c>
      <c r="K56" s="61"/>
      <c r="L56" s="23" t="str">
        <f t="shared" si="13"/>
        <v>0</v>
      </c>
      <c r="M56" s="37">
        <f t="shared" si="14"/>
        <v>0</v>
      </c>
    </row>
    <row r="57" spans="1:13">
      <c r="A57" s="3">
        <v>48</v>
      </c>
      <c r="B57" s="47"/>
      <c r="C57" s="60"/>
      <c r="D57" s="3"/>
      <c r="E57" s="61"/>
      <c r="F57" s="17">
        <f t="shared" si="10"/>
        <v>0</v>
      </c>
      <c r="G57" s="61"/>
      <c r="H57" s="19">
        <f t="shared" si="11"/>
        <v>0</v>
      </c>
      <c r="I57" s="62"/>
      <c r="J57" s="56" t="str">
        <f t="shared" si="12"/>
        <v>0</v>
      </c>
      <c r="K57" s="61"/>
      <c r="L57" s="23" t="str">
        <f t="shared" si="13"/>
        <v>0</v>
      </c>
      <c r="M57" s="37">
        <f t="shared" si="14"/>
        <v>0</v>
      </c>
    </row>
    <row r="58" spans="1:13">
      <c r="A58" s="3">
        <v>49</v>
      </c>
      <c r="B58" s="47"/>
      <c r="C58" s="60"/>
      <c r="D58" s="3"/>
      <c r="E58" s="61"/>
      <c r="F58" s="17">
        <f t="shared" si="10"/>
        <v>0</v>
      </c>
      <c r="G58" s="61"/>
      <c r="H58" s="19">
        <f t="shared" si="11"/>
        <v>0</v>
      </c>
      <c r="I58" s="62"/>
      <c r="J58" s="56" t="str">
        <f t="shared" si="12"/>
        <v>0</v>
      </c>
      <c r="K58" s="61"/>
      <c r="L58" s="23" t="str">
        <f t="shared" si="13"/>
        <v>0</v>
      </c>
      <c r="M58" s="37">
        <f t="shared" si="14"/>
        <v>0</v>
      </c>
    </row>
    <row r="59" spans="1:13">
      <c r="A59" s="3">
        <v>50</v>
      </c>
      <c r="B59" s="47"/>
      <c r="C59" s="60"/>
      <c r="D59" s="3"/>
      <c r="E59" s="61"/>
      <c r="F59" s="17">
        <f t="shared" si="10"/>
        <v>0</v>
      </c>
      <c r="G59" s="61"/>
      <c r="H59" s="19">
        <f t="shared" si="11"/>
        <v>0</v>
      </c>
      <c r="I59" s="62"/>
      <c r="J59" s="56" t="str">
        <f t="shared" si="12"/>
        <v>0</v>
      </c>
      <c r="K59" s="61"/>
      <c r="L59" s="23" t="str">
        <f t="shared" si="13"/>
        <v>0</v>
      </c>
      <c r="M59" s="37">
        <f t="shared" si="14"/>
        <v>0</v>
      </c>
    </row>
    <row r="60" spans="1:13">
      <c r="A60" s="3">
        <v>51</v>
      </c>
      <c r="B60" s="47"/>
      <c r="C60" s="60"/>
      <c r="D60" s="3"/>
      <c r="E60" s="61"/>
      <c r="F60" s="17">
        <f t="shared" si="10"/>
        <v>0</v>
      </c>
      <c r="G60" s="61"/>
      <c r="H60" s="19">
        <f t="shared" si="11"/>
        <v>0</v>
      </c>
      <c r="I60" s="62"/>
      <c r="J60" s="56" t="str">
        <f t="shared" si="12"/>
        <v>0</v>
      </c>
      <c r="K60" s="61"/>
      <c r="L60" s="23" t="str">
        <f t="shared" si="13"/>
        <v>0</v>
      </c>
      <c r="M60" s="37">
        <f t="shared" si="14"/>
        <v>0</v>
      </c>
    </row>
    <row r="61" spans="1:13">
      <c r="A61" s="3">
        <v>52</v>
      </c>
      <c r="B61" s="47"/>
      <c r="C61" s="60"/>
      <c r="D61" s="3"/>
      <c r="E61" s="61"/>
      <c r="F61" s="17">
        <f t="shared" si="10"/>
        <v>0</v>
      </c>
      <c r="G61" s="61"/>
      <c r="H61" s="19">
        <f t="shared" si="11"/>
        <v>0</v>
      </c>
      <c r="I61" s="62"/>
      <c r="J61" s="56" t="str">
        <f t="shared" si="12"/>
        <v>0</v>
      </c>
      <c r="K61" s="61"/>
      <c r="L61" s="23" t="str">
        <f t="shared" si="13"/>
        <v>0</v>
      </c>
      <c r="M61" s="37">
        <f t="shared" si="14"/>
        <v>0</v>
      </c>
    </row>
    <row r="62" spans="1:13">
      <c r="A62" s="3">
        <v>53</v>
      </c>
      <c r="B62" s="47"/>
      <c r="C62" s="60"/>
      <c r="D62" s="3"/>
      <c r="E62" s="61"/>
      <c r="F62" s="17">
        <f t="shared" si="10"/>
        <v>0</v>
      </c>
      <c r="G62" s="61"/>
      <c r="H62" s="19">
        <f t="shared" si="11"/>
        <v>0</v>
      </c>
      <c r="I62" s="62"/>
      <c r="J62" s="56" t="str">
        <f t="shared" si="12"/>
        <v>0</v>
      </c>
      <c r="K62" s="61"/>
      <c r="L62" s="23" t="str">
        <f t="shared" si="13"/>
        <v>0</v>
      </c>
      <c r="M62" s="37">
        <f t="shared" si="14"/>
        <v>0</v>
      </c>
    </row>
    <row r="63" spans="1:13">
      <c r="A63" s="3">
        <v>54</v>
      </c>
      <c r="B63" s="47"/>
      <c r="C63" s="60"/>
      <c r="D63" s="3"/>
      <c r="E63" s="61"/>
      <c r="F63" s="17">
        <f t="shared" si="10"/>
        <v>0</v>
      </c>
      <c r="G63" s="61"/>
      <c r="H63" s="19">
        <f t="shared" si="11"/>
        <v>0</v>
      </c>
      <c r="I63" s="62"/>
      <c r="J63" s="56" t="str">
        <f t="shared" si="12"/>
        <v>0</v>
      </c>
      <c r="K63" s="61"/>
      <c r="L63" s="23" t="str">
        <f t="shared" si="13"/>
        <v>0</v>
      </c>
      <c r="M63" s="37">
        <f t="shared" si="14"/>
        <v>0</v>
      </c>
    </row>
    <row r="64" spans="1:13">
      <c r="A64" s="3">
        <v>55</v>
      </c>
      <c r="B64" s="47"/>
      <c r="C64" s="60"/>
      <c r="D64" s="3"/>
      <c r="E64" s="61"/>
      <c r="F64" s="17">
        <f t="shared" si="10"/>
        <v>0</v>
      </c>
      <c r="G64" s="61"/>
      <c r="H64" s="19">
        <f t="shared" si="11"/>
        <v>0</v>
      </c>
      <c r="I64" s="62"/>
      <c r="J64" s="56" t="str">
        <f t="shared" si="12"/>
        <v>0</v>
      </c>
      <c r="K64" s="61"/>
      <c r="L64" s="23" t="str">
        <f t="shared" si="13"/>
        <v>0</v>
      </c>
      <c r="M64" s="37">
        <f t="shared" si="14"/>
        <v>0</v>
      </c>
    </row>
    <row r="65" spans="1:13">
      <c r="A65" s="3">
        <v>56</v>
      </c>
      <c r="B65" s="47"/>
      <c r="C65" s="60"/>
      <c r="D65" s="3"/>
      <c r="E65" s="61"/>
      <c r="F65" s="17">
        <f t="shared" si="10"/>
        <v>0</v>
      </c>
      <c r="G65" s="61"/>
      <c r="H65" s="19">
        <f t="shared" si="11"/>
        <v>0</v>
      </c>
      <c r="I65" s="62"/>
      <c r="J65" s="56" t="str">
        <f t="shared" si="12"/>
        <v>0</v>
      </c>
      <c r="K65" s="61"/>
      <c r="L65" s="23" t="str">
        <f t="shared" si="13"/>
        <v>0</v>
      </c>
      <c r="M65" s="37">
        <f t="shared" si="14"/>
        <v>0</v>
      </c>
    </row>
    <row r="66" spans="1:13">
      <c r="A66" s="3">
        <v>57</v>
      </c>
      <c r="B66" s="47"/>
      <c r="C66" s="60"/>
      <c r="D66" s="3"/>
      <c r="E66" s="61"/>
      <c r="F66" s="17">
        <f t="shared" si="10"/>
        <v>0</v>
      </c>
      <c r="G66" s="61"/>
      <c r="H66" s="19">
        <f t="shared" si="11"/>
        <v>0</v>
      </c>
      <c r="I66" s="62"/>
      <c r="J66" s="56" t="str">
        <f t="shared" si="12"/>
        <v>0</v>
      </c>
      <c r="K66" s="61"/>
      <c r="L66" s="23" t="str">
        <f t="shared" si="13"/>
        <v>0</v>
      </c>
      <c r="M66" s="37">
        <f t="shared" si="14"/>
        <v>0</v>
      </c>
    </row>
    <row r="67" spans="1:13">
      <c r="A67" s="3">
        <v>58</v>
      </c>
      <c r="B67" s="47"/>
      <c r="C67" s="60"/>
      <c r="D67" s="3"/>
      <c r="E67" s="61"/>
      <c r="F67" s="17">
        <f t="shared" si="10"/>
        <v>0</v>
      </c>
      <c r="G67" s="61"/>
      <c r="H67" s="19">
        <f t="shared" si="11"/>
        <v>0</v>
      </c>
      <c r="I67" s="62"/>
      <c r="J67" s="56" t="str">
        <f t="shared" si="12"/>
        <v>0</v>
      </c>
      <c r="K67" s="61"/>
      <c r="L67" s="23" t="str">
        <f t="shared" si="13"/>
        <v>0</v>
      </c>
      <c r="M67" s="37">
        <f t="shared" si="14"/>
        <v>0</v>
      </c>
    </row>
    <row r="68" spans="1:13">
      <c r="A68" s="3">
        <v>59</v>
      </c>
      <c r="B68" s="47"/>
      <c r="C68" s="60"/>
      <c r="D68" s="3"/>
      <c r="E68" s="61"/>
      <c r="F68" s="17">
        <f t="shared" si="10"/>
        <v>0</v>
      </c>
      <c r="G68" s="61"/>
      <c r="H68" s="19">
        <f t="shared" si="11"/>
        <v>0</v>
      </c>
      <c r="I68" s="62"/>
      <c r="J68" s="56" t="str">
        <f t="shared" si="12"/>
        <v>0</v>
      </c>
      <c r="K68" s="61"/>
      <c r="L68" s="23" t="str">
        <f t="shared" si="13"/>
        <v>0</v>
      </c>
      <c r="M68" s="37">
        <f t="shared" si="14"/>
        <v>0</v>
      </c>
    </row>
    <row r="69" spans="1:13">
      <c r="A69" s="3">
        <v>60</v>
      </c>
      <c r="B69" s="47"/>
      <c r="C69" s="60"/>
      <c r="D69" s="3"/>
      <c r="E69" s="61"/>
      <c r="F69" s="17">
        <f t="shared" si="10"/>
        <v>0</v>
      </c>
      <c r="G69" s="61"/>
      <c r="H69" s="19">
        <f t="shared" si="11"/>
        <v>0</v>
      </c>
      <c r="I69" s="62"/>
      <c r="J69" s="56" t="str">
        <f t="shared" si="12"/>
        <v>0</v>
      </c>
      <c r="K69" s="61"/>
      <c r="L69" s="23" t="str">
        <f t="shared" si="13"/>
        <v>0</v>
      </c>
      <c r="M69" s="37">
        <f t="shared" si="14"/>
        <v>0</v>
      </c>
    </row>
    <row r="70" spans="1:13">
      <c r="A70" s="3">
        <v>61</v>
      </c>
      <c r="B70" s="47"/>
      <c r="C70" s="60"/>
      <c r="D70" s="3"/>
      <c r="E70" s="61"/>
      <c r="F70" s="17">
        <f t="shared" si="10"/>
        <v>0</v>
      </c>
      <c r="G70" s="61"/>
      <c r="H70" s="19">
        <f t="shared" si="11"/>
        <v>0</v>
      </c>
      <c r="I70" s="62"/>
      <c r="J70" s="56" t="str">
        <f t="shared" si="12"/>
        <v>0</v>
      </c>
      <c r="K70" s="61"/>
      <c r="L70" s="23" t="str">
        <f t="shared" si="13"/>
        <v>0</v>
      </c>
      <c r="M70" s="37">
        <f t="shared" si="14"/>
        <v>0</v>
      </c>
    </row>
    <row r="71" spans="1:13">
      <c r="A71" s="3">
        <v>62</v>
      </c>
      <c r="B71" s="47"/>
      <c r="C71" s="60"/>
      <c r="D71" s="3"/>
      <c r="E71" s="61"/>
      <c r="F71" s="17">
        <f t="shared" si="10"/>
        <v>0</v>
      </c>
      <c r="G71" s="61"/>
      <c r="H71" s="19">
        <f t="shared" si="11"/>
        <v>0</v>
      </c>
      <c r="I71" s="62"/>
      <c r="J71" s="56" t="str">
        <f t="shared" si="12"/>
        <v>0</v>
      </c>
      <c r="K71" s="61"/>
      <c r="L71" s="23" t="str">
        <f t="shared" si="13"/>
        <v>0</v>
      </c>
      <c r="M71" s="37">
        <f t="shared" si="14"/>
        <v>0</v>
      </c>
    </row>
    <row r="72" spans="1:13">
      <c r="A72" s="3">
        <v>63</v>
      </c>
      <c r="B72" s="47"/>
      <c r="C72" s="60"/>
      <c r="D72" s="3"/>
      <c r="E72" s="61"/>
      <c r="F72" s="17">
        <f t="shared" si="10"/>
        <v>0</v>
      </c>
      <c r="G72" s="61"/>
      <c r="H72" s="19">
        <f t="shared" si="11"/>
        <v>0</v>
      </c>
      <c r="I72" s="62"/>
      <c r="J72" s="56" t="str">
        <f t="shared" si="12"/>
        <v>0</v>
      </c>
      <c r="K72" s="61"/>
      <c r="L72" s="23" t="str">
        <f t="shared" si="13"/>
        <v>0</v>
      </c>
      <c r="M72" s="37">
        <f t="shared" si="14"/>
        <v>0</v>
      </c>
    </row>
    <row r="73" spans="1:13">
      <c r="A73" s="3">
        <v>64</v>
      </c>
      <c r="B73" s="47"/>
      <c r="C73" s="60"/>
      <c r="D73" s="3"/>
      <c r="E73" s="61"/>
      <c r="F73" s="17">
        <f t="shared" si="10"/>
        <v>0</v>
      </c>
      <c r="G73" s="61"/>
      <c r="H73" s="19">
        <f t="shared" si="11"/>
        <v>0</v>
      </c>
      <c r="I73" s="62"/>
      <c r="J73" s="56" t="str">
        <f t="shared" si="12"/>
        <v>0</v>
      </c>
      <c r="K73" s="61"/>
      <c r="L73" s="23" t="str">
        <f t="shared" si="13"/>
        <v>0</v>
      </c>
      <c r="M73" s="37">
        <f t="shared" si="14"/>
        <v>0</v>
      </c>
    </row>
    <row r="74" spans="1:13">
      <c r="A74" s="3">
        <v>65</v>
      </c>
      <c r="B74" s="47"/>
      <c r="C74" s="60"/>
      <c r="D74" s="3"/>
      <c r="E74" s="61"/>
      <c r="F74" s="17">
        <f t="shared" si="10"/>
        <v>0</v>
      </c>
      <c r="G74" s="61"/>
      <c r="H74" s="19">
        <f t="shared" si="11"/>
        <v>0</v>
      </c>
      <c r="I74" s="62"/>
      <c r="J74" s="56" t="str">
        <f t="shared" si="12"/>
        <v>0</v>
      </c>
      <c r="K74" s="61"/>
      <c r="L74" s="23" t="str">
        <f t="shared" si="13"/>
        <v>0</v>
      </c>
      <c r="M74" s="37">
        <f t="shared" si="14"/>
        <v>0</v>
      </c>
    </row>
    <row r="75" spans="1:13">
      <c r="A75" s="3">
        <v>66</v>
      </c>
      <c r="B75" s="47"/>
      <c r="C75" s="60"/>
      <c r="D75" s="3"/>
      <c r="E75" s="61"/>
      <c r="F75" s="17">
        <f t="shared" si="10"/>
        <v>0</v>
      </c>
      <c r="G75" s="61"/>
      <c r="H75" s="19">
        <f t="shared" si="11"/>
        <v>0</v>
      </c>
      <c r="I75" s="62"/>
      <c r="J75" s="56" t="str">
        <f t="shared" si="12"/>
        <v>0</v>
      </c>
      <c r="K75" s="61"/>
      <c r="L75" s="23" t="str">
        <f t="shared" si="13"/>
        <v>0</v>
      </c>
      <c r="M75" s="37">
        <f t="shared" si="14"/>
        <v>0</v>
      </c>
    </row>
    <row r="76" spans="1:13">
      <c r="A76" s="3">
        <v>67</v>
      </c>
      <c r="B76" s="47"/>
      <c r="C76" s="60"/>
      <c r="D76" s="3"/>
      <c r="E76" s="61"/>
      <c r="F76" s="17">
        <f t="shared" si="10"/>
        <v>0</v>
      </c>
      <c r="G76" s="61"/>
      <c r="H76" s="19">
        <f t="shared" si="11"/>
        <v>0</v>
      </c>
      <c r="I76" s="62"/>
      <c r="J76" s="56" t="str">
        <f t="shared" si="12"/>
        <v>0</v>
      </c>
      <c r="K76" s="61"/>
      <c r="L76" s="23" t="str">
        <f t="shared" si="13"/>
        <v>0</v>
      </c>
      <c r="M76" s="37">
        <f t="shared" si="14"/>
        <v>0</v>
      </c>
    </row>
    <row r="77" spans="1:13">
      <c r="A77" s="3">
        <v>68</v>
      </c>
      <c r="B77" s="47"/>
      <c r="C77" s="60"/>
      <c r="D77" s="3"/>
      <c r="E77" s="61"/>
      <c r="F77" s="17">
        <f t="shared" si="10"/>
        <v>0</v>
      </c>
      <c r="G77" s="61"/>
      <c r="H77" s="19">
        <f t="shared" si="11"/>
        <v>0</v>
      </c>
      <c r="I77" s="62"/>
      <c r="J77" s="56" t="str">
        <f t="shared" si="12"/>
        <v>0</v>
      </c>
      <c r="K77" s="61"/>
      <c r="L77" s="23" t="str">
        <f t="shared" si="13"/>
        <v>0</v>
      </c>
      <c r="M77" s="37">
        <f t="shared" si="14"/>
        <v>0</v>
      </c>
    </row>
    <row r="78" spans="1:13">
      <c r="A78" s="3">
        <v>69</v>
      </c>
      <c r="B78" s="47"/>
      <c r="C78" s="60"/>
      <c r="D78" s="3"/>
      <c r="E78" s="61"/>
      <c r="F78" s="17">
        <f t="shared" si="10"/>
        <v>0</v>
      </c>
      <c r="G78" s="61"/>
      <c r="H78" s="19">
        <f t="shared" si="11"/>
        <v>0</v>
      </c>
      <c r="I78" s="62"/>
      <c r="J78" s="56" t="str">
        <f t="shared" si="12"/>
        <v>0</v>
      </c>
      <c r="K78" s="61"/>
      <c r="L78" s="23" t="str">
        <f t="shared" si="13"/>
        <v>0</v>
      </c>
      <c r="M78" s="37">
        <f t="shared" si="14"/>
        <v>0</v>
      </c>
    </row>
    <row r="79" spans="1:13">
      <c r="A79" s="3">
        <v>70</v>
      </c>
      <c r="B79" s="47"/>
      <c r="C79" s="60"/>
      <c r="D79" s="3"/>
      <c r="E79" s="61"/>
      <c r="F79" s="17">
        <f t="shared" si="10"/>
        <v>0</v>
      </c>
      <c r="G79" s="61"/>
      <c r="H79" s="19">
        <f t="shared" si="11"/>
        <v>0</v>
      </c>
      <c r="I79" s="62"/>
      <c r="J79" s="56" t="str">
        <f t="shared" si="12"/>
        <v>0</v>
      </c>
      <c r="K79" s="61"/>
      <c r="L79" s="23" t="str">
        <f t="shared" si="13"/>
        <v>0</v>
      </c>
      <c r="M79" s="37">
        <f t="shared" si="14"/>
        <v>0</v>
      </c>
    </row>
    <row r="80" spans="1:13">
      <c r="A80" s="3">
        <v>71</v>
      </c>
      <c r="B80" s="47"/>
      <c r="C80" s="60"/>
      <c r="D80" s="3"/>
      <c r="E80" s="61"/>
      <c r="F80" s="17">
        <f t="shared" si="10"/>
        <v>0</v>
      </c>
      <c r="G80" s="61"/>
      <c r="H80" s="19">
        <f t="shared" si="11"/>
        <v>0</v>
      </c>
      <c r="I80" s="62"/>
      <c r="J80" s="56" t="str">
        <f t="shared" si="12"/>
        <v>0</v>
      </c>
      <c r="K80" s="61"/>
      <c r="L80" s="23" t="str">
        <f t="shared" si="13"/>
        <v>0</v>
      </c>
      <c r="M80" s="37">
        <f t="shared" si="14"/>
        <v>0</v>
      </c>
    </row>
    <row r="81" spans="1:13">
      <c r="A81" s="3">
        <v>72</v>
      </c>
      <c r="B81" s="47"/>
      <c r="C81" s="60"/>
      <c r="D81" s="3"/>
      <c r="E81" s="61"/>
      <c r="F81" s="17">
        <f t="shared" si="10"/>
        <v>0</v>
      </c>
      <c r="G81" s="61"/>
      <c r="H81" s="19">
        <f t="shared" si="11"/>
        <v>0</v>
      </c>
      <c r="I81" s="62"/>
      <c r="J81" s="56" t="str">
        <f t="shared" si="12"/>
        <v>0</v>
      </c>
      <c r="K81" s="61"/>
      <c r="L81" s="23" t="str">
        <f t="shared" si="13"/>
        <v>0</v>
      </c>
      <c r="M81" s="37">
        <f t="shared" si="14"/>
        <v>0</v>
      </c>
    </row>
    <row r="82" spans="1:13">
      <c r="A82" s="3">
        <v>73</v>
      </c>
      <c r="B82" s="47"/>
      <c r="C82" s="60"/>
      <c r="D82" s="3"/>
      <c r="E82" s="61"/>
      <c r="F82" s="17">
        <f t="shared" si="10"/>
        <v>0</v>
      </c>
      <c r="G82" s="61"/>
      <c r="H82" s="19">
        <f t="shared" si="11"/>
        <v>0</v>
      </c>
      <c r="I82" s="62"/>
      <c r="J82" s="56" t="str">
        <f t="shared" si="12"/>
        <v>0</v>
      </c>
      <c r="K82" s="61"/>
      <c r="L82" s="23" t="str">
        <f t="shared" si="13"/>
        <v>0</v>
      </c>
      <c r="M82" s="37">
        <f t="shared" si="14"/>
        <v>0</v>
      </c>
    </row>
    <row r="83" spans="1:13">
      <c r="A83" s="3">
        <v>74</v>
      </c>
      <c r="B83" s="47"/>
      <c r="C83" s="60"/>
      <c r="D83" s="3"/>
      <c r="E83" s="61"/>
      <c r="F83" s="17">
        <f t="shared" si="10"/>
        <v>0</v>
      </c>
      <c r="G83" s="61"/>
      <c r="H83" s="19">
        <f t="shared" si="11"/>
        <v>0</v>
      </c>
      <c r="I83" s="62"/>
      <c r="J83" s="56" t="str">
        <f t="shared" si="12"/>
        <v>0</v>
      </c>
      <c r="K83" s="61"/>
      <c r="L83" s="23" t="str">
        <f t="shared" si="13"/>
        <v>0</v>
      </c>
      <c r="M83" s="37">
        <f t="shared" si="14"/>
        <v>0</v>
      </c>
    </row>
    <row r="84" spans="1:13">
      <c r="A84" s="3">
        <v>75</v>
      </c>
      <c r="B84" s="47"/>
      <c r="C84" s="60"/>
      <c r="D84" s="3"/>
      <c r="E84" s="61"/>
      <c r="F84" s="17">
        <f t="shared" si="10"/>
        <v>0</v>
      </c>
      <c r="G84" s="61"/>
      <c r="H84" s="19">
        <f t="shared" si="11"/>
        <v>0</v>
      </c>
      <c r="I84" s="62"/>
      <c r="J84" s="56" t="str">
        <f t="shared" si="12"/>
        <v>0</v>
      </c>
      <c r="K84" s="61"/>
      <c r="L84" s="23" t="str">
        <f t="shared" si="13"/>
        <v>0</v>
      </c>
      <c r="M84" s="37">
        <f t="shared" si="14"/>
        <v>0</v>
      </c>
    </row>
    <row r="85" spans="1:13">
      <c r="A85" s="3">
        <v>76</v>
      </c>
      <c r="B85" s="47"/>
      <c r="C85" s="60"/>
      <c r="D85" s="3"/>
      <c r="E85" s="61"/>
      <c r="F85" s="17">
        <f t="shared" si="10"/>
        <v>0</v>
      </c>
      <c r="G85" s="61"/>
      <c r="H85" s="19">
        <f t="shared" si="11"/>
        <v>0</v>
      </c>
      <c r="I85" s="62"/>
      <c r="J85" s="56" t="str">
        <f t="shared" si="12"/>
        <v>0</v>
      </c>
      <c r="K85" s="61"/>
      <c r="L85" s="23" t="str">
        <f t="shared" si="13"/>
        <v>0</v>
      </c>
      <c r="M85" s="37">
        <f t="shared" si="14"/>
        <v>0</v>
      </c>
    </row>
    <row r="86" spans="1:13">
      <c r="A86" s="3">
        <v>77</v>
      </c>
      <c r="B86" s="47"/>
      <c r="C86" s="60"/>
      <c r="D86" s="3"/>
      <c r="E86" s="61"/>
      <c r="F86" s="17">
        <f t="shared" si="10"/>
        <v>0</v>
      </c>
      <c r="G86" s="61"/>
      <c r="H86" s="19">
        <f t="shared" si="11"/>
        <v>0</v>
      </c>
      <c r="I86" s="62"/>
      <c r="J86" s="56" t="str">
        <f t="shared" si="12"/>
        <v>0</v>
      </c>
      <c r="K86" s="61"/>
      <c r="L86" s="23" t="str">
        <f t="shared" si="13"/>
        <v>0</v>
      </c>
      <c r="M86" s="37">
        <f t="shared" si="14"/>
        <v>0</v>
      </c>
    </row>
    <row r="87" spans="1:13">
      <c r="A87" s="3">
        <v>78</v>
      </c>
      <c r="B87" s="47"/>
      <c r="C87" s="60"/>
      <c r="D87" s="3"/>
      <c r="E87" s="61"/>
      <c r="F87" s="17">
        <f t="shared" si="10"/>
        <v>0</v>
      </c>
      <c r="G87" s="61"/>
      <c r="H87" s="19">
        <f t="shared" si="11"/>
        <v>0</v>
      </c>
      <c r="I87" s="62"/>
      <c r="J87" s="56" t="str">
        <f t="shared" si="12"/>
        <v>0</v>
      </c>
      <c r="K87" s="61"/>
      <c r="L87" s="23" t="str">
        <f t="shared" si="13"/>
        <v>0</v>
      </c>
      <c r="M87" s="37">
        <f t="shared" si="14"/>
        <v>0</v>
      </c>
    </row>
    <row r="88" spans="1:13">
      <c r="A88" s="3">
        <v>79</v>
      </c>
      <c r="B88" s="47"/>
      <c r="C88" s="60"/>
      <c r="D88" s="3"/>
      <c r="E88" s="61"/>
      <c r="F88" s="17">
        <f t="shared" si="10"/>
        <v>0</v>
      </c>
      <c r="G88" s="61"/>
      <c r="H88" s="19">
        <f t="shared" si="11"/>
        <v>0</v>
      </c>
      <c r="I88" s="62"/>
      <c r="J88" s="56" t="str">
        <f t="shared" si="12"/>
        <v>0</v>
      </c>
      <c r="K88" s="61"/>
      <c r="L88" s="23" t="str">
        <f t="shared" si="13"/>
        <v>0</v>
      </c>
      <c r="M88" s="37">
        <f t="shared" si="14"/>
        <v>0</v>
      </c>
    </row>
    <row r="89" spans="1:13">
      <c r="A89" s="3">
        <v>80</v>
      </c>
      <c r="B89" s="47"/>
      <c r="C89" s="60"/>
      <c r="D89" s="3"/>
      <c r="E89" s="61"/>
      <c r="F89" s="17">
        <f t="shared" si="10"/>
        <v>0</v>
      </c>
      <c r="G89" s="61"/>
      <c r="H89" s="19">
        <f t="shared" si="11"/>
        <v>0</v>
      </c>
      <c r="I89" s="62"/>
      <c r="J89" s="56" t="str">
        <f t="shared" si="12"/>
        <v>0</v>
      </c>
      <c r="K89" s="61"/>
      <c r="L89" s="23" t="str">
        <f t="shared" si="13"/>
        <v>0</v>
      </c>
      <c r="M89" s="37">
        <f t="shared" si="14"/>
        <v>0</v>
      </c>
    </row>
    <row r="90" spans="1:13">
      <c r="A90" s="3">
        <v>81</v>
      </c>
      <c r="B90" s="47"/>
      <c r="C90" s="60"/>
      <c r="D90" s="3"/>
      <c r="E90" s="61"/>
      <c r="F90" s="17">
        <f t="shared" si="10"/>
        <v>0</v>
      </c>
      <c r="G90" s="61"/>
      <c r="H90" s="19">
        <f t="shared" si="11"/>
        <v>0</v>
      </c>
      <c r="I90" s="62"/>
      <c r="J90" s="56" t="str">
        <f t="shared" si="12"/>
        <v>0</v>
      </c>
      <c r="K90" s="61"/>
      <c r="L90" s="23" t="str">
        <f t="shared" si="13"/>
        <v>0</v>
      </c>
      <c r="M90" s="37">
        <f t="shared" si="14"/>
        <v>0</v>
      </c>
    </row>
    <row r="91" spans="1:13">
      <c r="A91" s="3">
        <v>82</v>
      </c>
      <c r="B91" s="47"/>
      <c r="C91" s="60"/>
      <c r="D91" s="3"/>
      <c r="E91" s="61"/>
      <c r="F91" s="17">
        <f t="shared" si="10"/>
        <v>0</v>
      </c>
      <c r="G91" s="61"/>
      <c r="H91" s="19">
        <f t="shared" si="11"/>
        <v>0</v>
      </c>
      <c r="I91" s="62"/>
      <c r="J91" s="56" t="str">
        <f t="shared" si="12"/>
        <v>0</v>
      </c>
      <c r="K91" s="61"/>
      <c r="L91" s="23" t="str">
        <f t="shared" si="13"/>
        <v>0</v>
      </c>
      <c r="M91" s="37">
        <f t="shared" si="14"/>
        <v>0</v>
      </c>
    </row>
    <row r="92" spans="1:13">
      <c r="A92" s="3">
        <v>83</v>
      </c>
      <c r="B92" s="47"/>
      <c r="C92" s="60"/>
      <c r="D92" s="3"/>
      <c r="E92" s="61"/>
      <c r="F92" s="17">
        <f t="shared" si="10"/>
        <v>0</v>
      </c>
      <c r="G92" s="61"/>
      <c r="H92" s="19">
        <f t="shared" si="11"/>
        <v>0</v>
      </c>
      <c r="I92" s="62"/>
      <c r="J92" s="56" t="str">
        <f t="shared" si="12"/>
        <v>0</v>
      </c>
      <c r="K92" s="61"/>
      <c r="L92" s="23" t="str">
        <f t="shared" si="13"/>
        <v>0</v>
      </c>
      <c r="M92" s="37">
        <f t="shared" si="14"/>
        <v>0</v>
      </c>
    </row>
    <row r="93" spans="1:13">
      <c r="A93" s="3">
        <v>84</v>
      </c>
      <c r="B93" s="47"/>
      <c r="C93" s="60"/>
      <c r="D93" s="3"/>
      <c r="E93" s="61"/>
      <c r="F93" s="17">
        <f t="shared" si="10"/>
        <v>0</v>
      </c>
      <c r="G93" s="61"/>
      <c r="H93" s="19">
        <f t="shared" si="11"/>
        <v>0</v>
      </c>
      <c r="I93" s="62"/>
      <c r="J93" s="56" t="str">
        <f t="shared" si="12"/>
        <v>0</v>
      </c>
      <c r="K93" s="61"/>
      <c r="L93" s="23" t="str">
        <f t="shared" si="13"/>
        <v>0</v>
      </c>
      <c r="M93" s="37">
        <f t="shared" si="14"/>
        <v>0</v>
      </c>
    </row>
    <row r="94" spans="1:13">
      <c r="A94" s="3">
        <v>85</v>
      </c>
      <c r="B94" s="47"/>
      <c r="C94" s="60"/>
      <c r="D94" s="3"/>
      <c r="E94" s="61"/>
      <c r="F94" s="17">
        <f t="shared" si="10"/>
        <v>0</v>
      </c>
      <c r="G94" s="61"/>
      <c r="H94" s="19">
        <f t="shared" si="11"/>
        <v>0</v>
      </c>
      <c r="I94" s="62"/>
      <c r="J94" s="56" t="str">
        <f t="shared" si="12"/>
        <v>0</v>
      </c>
      <c r="K94" s="61"/>
      <c r="L94" s="23" t="str">
        <f t="shared" si="13"/>
        <v>0</v>
      </c>
      <c r="M94" s="37">
        <f t="shared" si="14"/>
        <v>0</v>
      </c>
    </row>
    <row r="95" spans="1:13">
      <c r="A95" s="3">
        <v>86</v>
      </c>
      <c r="B95" s="47"/>
      <c r="C95" s="60"/>
      <c r="D95" s="3"/>
      <c r="E95" s="61"/>
      <c r="F95" s="17">
        <f t="shared" si="10"/>
        <v>0</v>
      </c>
      <c r="G95" s="61"/>
      <c r="H95" s="19">
        <f t="shared" si="11"/>
        <v>0</v>
      </c>
      <c r="I95" s="62"/>
      <c r="J95" s="56" t="str">
        <f t="shared" si="12"/>
        <v>0</v>
      </c>
      <c r="K95" s="61"/>
      <c r="L95" s="23" t="str">
        <f t="shared" si="13"/>
        <v>0</v>
      </c>
      <c r="M95" s="37">
        <f t="shared" si="14"/>
        <v>0</v>
      </c>
    </row>
    <row r="96" spans="1:13">
      <c r="A96" s="3">
        <v>87</v>
      </c>
      <c r="B96" s="47"/>
      <c r="C96" s="60"/>
      <c r="D96" s="3"/>
      <c r="E96" s="61"/>
      <c r="F96" s="17">
        <f t="shared" si="10"/>
        <v>0</v>
      </c>
      <c r="G96" s="61"/>
      <c r="H96" s="19">
        <f t="shared" si="11"/>
        <v>0</v>
      </c>
      <c r="I96" s="62"/>
      <c r="J96" s="56" t="str">
        <f t="shared" si="12"/>
        <v>0</v>
      </c>
      <c r="K96" s="61"/>
      <c r="L96" s="23" t="str">
        <f t="shared" si="13"/>
        <v>0</v>
      </c>
      <c r="M96" s="37">
        <f t="shared" si="14"/>
        <v>0</v>
      </c>
    </row>
    <row r="97" spans="1:13">
      <c r="A97" s="3">
        <v>88</v>
      </c>
      <c r="B97" s="47"/>
      <c r="C97" s="60"/>
      <c r="D97" s="3"/>
      <c r="E97" s="61"/>
      <c r="F97" s="17">
        <f t="shared" si="10"/>
        <v>0</v>
      </c>
      <c r="G97" s="61"/>
      <c r="H97" s="19">
        <f t="shared" si="11"/>
        <v>0</v>
      </c>
      <c r="I97" s="62"/>
      <c r="J97" s="56" t="str">
        <f t="shared" si="12"/>
        <v>0</v>
      </c>
      <c r="K97" s="61"/>
      <c r="L97" s="23" t="str">
        <f t="shared" si="13"/>
        <v>0</v>
      </c>
      <c r="M97" s="37">
        <f t="shared" si="14"/>
        <v>0</v>
      </c>
    </row>
    <row r="98" spans="1:13">
      <c r="A98" s="3">
        <v>89</v>
      </c>
      <c r="B98" s="47"/>
      <c r="C98" s="60"/>
      <c r="D98" s="3"/>
      <c r="E98" s="61"/>
      <c r="F98" s="17">
        <f t="shared" si="10"/>
        <v>0</v>
      </c>
      <c r="G98" s="61"/>
      <c r="H98" s="19">
        <f t="shared" si="11"/>
        <v>0</v>
      </c>
      <c r="I98" s="62"/>
      <c r="J98" s="56" t="str">
        <f t="shared" si="12"/>
        <v>0</v>
      </c>
      <c r="K98" s="61"/>
      <c r="L98" s="23" t="str">
        <f t="shared" si="13"/>
        <v>0</v>
      </c>
      <c r="M98" s="37">
        <f t="shared" si="14"/>
        <v>0</v>
      </c>
    </row>
    <row r="99" spans="1:13">
      <c r="A99" s="3">
        <v>90</v>
      </c>
      <c r="B99" s="47"/>
      <c r="C99" s="60"/>
      <c r="D99" s="3"/>
      <c r="E99" s="61"/>
      <c r="F99" s="17">
        <f t="shared" si="10"/>
        <v>0</v>
      </c>
      <c r="G99" s="61"/>
      <c r="H99" s="19">
        <f t="shared" si="11"/>
        <v>0</v>
      </c>
      <c r="I99" s="62"/>
      <c r="J99" s="56" t="str">
        <f t="shared" si="12"/>
        <v>0</v>
      </c>
      <c r="K99" s="61"/>
      <c r="L99" s="23" t="str">
        <f t="shared" si="13"/>
        <v>0</v>
      </c>
      <c r="M99" s="37">
        <f t="shared" si="14"/>
        <v>0</v>
      </c>
    </row>
    <row r="100" spans="1:13">
      <c r="A100" s="3">
        <v>91</v>
      </c>
      <c r="B100" s="47"/>
      <c r="C100" s="60"/>
      <c r="D100" s="3"/>
      <c r="E100" s="61"/>
      <c r="F100" s="17">
        <f t="shared" si="10"/>
        <v>0</v>
      </c>
      <c r="G100" s="61"/>
      <c r="H100" s="19">
        <f t="shared" si="11"/>
        <v>0</v>
      </c>
      <c r="I100" s="62"/>
      <c r="J100" s="56" t="str">
        <f t="shared" si="12"/>
        <v>0</v>
      </c>
      <c r="K100" s="61"/>
      <c r="L100" s="23" t="str">
        <f t="shared" si="13"/>
        <v>0</v>
      </c>
      <c r="M100" s="37">
        <f t="shared" si="14"/>
        <v>0</v>
      </c>
    </row>
    <row r="101" spans="1:13">
      <c r="A101" s="3">
        <v>92</v>
      </c>
      <c r="B101" s="47"/>
      <c r="C101" s="60"/>
      <c r="D101" s="3"/>
      <c r="E101" s="61"/>
      <c r="F101" s="17">
        <f t="shared" si="10"/>
        <v>0</v>
      </c>
      <c r="G101" s="61"/>
      <c r="H101" s="19">
        <f t="shared" si="11"/>
        <v>0</v>
      </c>
      <c r="I101" s="62"/>
      <c r="J101" s="56" t="str">
        <f t="shared" si="12"/>
        <v>0</v>
      </c>
      <c r="K101" s="61"/>
      <c r="L101" s="23" t="str">
        <f t="shared" si="13"/>
        <v>0</v>
      </c>
      <c r="M101" s="37">
        <f t="shared" si="14"/>
        <v>0</v>
      </c>
    </row>
    <row r="102" spans="1:13">
      <c r="A102" s="3">
        <v>93</v>
      </c>
      <c r="B102" s="47"/>
      <c r="C102" s="60"/>
      <c r="D102" s="3"/>
      <c r="E102" s="61"/>
      <c r="F102" s="17">
        <f t="shared" si="10"/>
        <v>0</v>
      </c>
      <c r="G102" s="61"/>
      <c r="H102" s="19">
        <f t="shared" si="11"/>
        <v>0</v>
      </c>
      <c r="I102" s="62"/>
      <c r="J102" s="56" t="str">
        <f t="shared" si="12"/>
        <v>0</v>
      </c>
      <c r="K102" s="61"/>
      <c r="L102" s="23" t="str">
        <f t="shared" si="13"/>
        <v>0</v>
      </c>
      <c r="M102" s="37">
        <f t="shared" si="14"/>
        <v>0</v>
      </c>
    </row>
    <row r="103" spans="1:13">
      <c r="A103" s="3">
        <v>94</v>
      </c>
      <c r="B103" s="47"/>
      <c r="C103" s="60"/>
      <c r="D103" s="3"/>
      <c r="E103" s="61"/>
      <c r="F103" s="17">
        <f t="shared" si="10"/>
        <v>0</v>
      </c>
      <c r="G103" s="61"/>
      <c r="H103" s="19">
        <f t="shared" si="11"/>
        <v>0</v>
      </c>
      <c r="I103" s="62"/>
      <c r="J103" s="56" t="str">
        <f t="shared" si="12"/>
        <v>0</v>
      </c>
      <c r="K103" s="61"/>
      <c r="L103" s="23" t="str">
        <f t="shared" si="13"/>
        <v>0</v>
      </c>
      <c r="M103" s="37">
        <f t="shared" si="14"/>
        <v>0</v>
      </c>
    </row>
    <row r="104" spans="1:13">
      <c r="A104" s="3">
        <v>95</v>
      </c>
      <c r="B104" s="47"/>
      <c r="C104" s="60"/>
      <c r="D104" s="3"/>
      <c r="E104" s="61"/>
      <c r="F104" s="17">
        <f t="shared" si="10"/>
        <v>0</v>
      </c>
      <c r="G104" s="61"/>
      <c r="H104" s="19">
        <f t="shared" si="11"/>
        <v>0</v>
      </c>
      <c r="I104" s="62"/>
      <c r="J104" s="56" t="str">
        <f t="shared" si="12"/>
        <v>0</v>
      </c>
      <c r="K104" s="61"/>
      <c r="L104" s="23" t="str">
        <f t="shared" si="13"/>
        <v>0</v>
      </c>
      <c r="M104" s="37">
        <f t="shared" si="14"/>
        <v>0</v>
      </c>
    </row>
    <row r="105" spans="1:13">
      <c r="A105" s="3">
        <v>96</v>
      </c>
      <c r="B105" s="47"/>
      <c r="C105" s="60"/>
      <c r="D105" s="3"/>
      <c r="E105" s="61"/>
      <c r="F105" s="17">
        <f t="shared" si="10"/>
        <v>0</v>
      </c>
      <c r="G105" s="61"/>
      <c r="H105" s="19">
        <f t="shared" si="11"/>
        <v>0</v>
      </c>
      <c r="I105" s="62"/>
      <c r="J105" s="56" t="str">
        <f t="shared" si="12"/>
        <v>0</v>
      </c>
      <c r="K105" s="61"/>
      <c r="L105" s="23" t="str">
        <f t="shared" si="13"/>
        <v>0</v>
      </c>
      <c r="M105" s="37">
        <f t="shared" si="14"/>
        <v>0</v>
      </c>
    </row>
    <row r="106" spans="1:13">
      <c r="A106" s="3">
        <v>97</v>
      </c>
      <c r="B106" s="47"/>
      <c r="C106" s="60"/>
      <c r="D106" s="3"/>
      <c r="E106" s="61"/>
      <c r="F106" s="17">
        <f t="shared" si="10"/>
        <v>0</v>
      </c>
      <c r="G106" s="61"/>
      <c r="H106" s="19">
        <f t="shared" si="11"/>
        <v>0</v>
      </c>
      <c r="I106" s="62"/>
      <c r="J106" s="56" t="str">
        <f t="shared" si="12"/>
        <v>0</v>
      </c>
      <c r="K106" s="61"/>
      <c r="L106" s="23" t="str">
        <f t="shared" si="13"/>
        <v>0</v>
      </c>
      <c r="M106" s="37">
        <f t="shared" si="14"/>
        <v>0</v>
      </c>
    </row>
    <row r="107" spans="1:13">
      <c r="A107" s="3">
        <v>98</v>
      </c>
      <c r="B107" s="47"/>
      <c r="C107" s="60"/>
      <c r="D107" s="3"/>
      <c r="E107" s="61"/>
      <c r="F107" s="17">
        <f t="shared" si="10"/>
        <v>0</v>
      </c>
      <c r="G107" s="61"/>
      <c r="H107" s="19">
        <f t="shared" si="11"/>
        <v>0</v>
      </c>
      <c r="I107" s="62"/>
      <c r="J107" s="56" t="str">
        <f t="shared" si="12"/>
        <v>0</v>
      </c>
      <c r="K107" s="61"/>
      <c r="L107" s="23" t="str">
        <f t="shared" si="13"/>
        <v>0</v>
      </c>
      <c r="M107" s="37">
        <f t="shared" si="14"/>
        <v>0</v>
      </c>
    </row>
    <row r="108" spans="1:13">
      <c r="A108" s="3">
        <v>99</v>
      </c>
      <c r="B108" s="47"/>
      <c r="C108" s="60"/>
      <c r="D108" s="3"/>
      <c r="E108" s="61"/>
      <c r="F108" s="17">
        <f t="shared" si="10"/>
        <v>0</v>
      </c>
      <c r="G108" s="61"/>
      <c r="H108" s="19">
        <f t="shared" si="11"/>
        <v>0</v>
      </c>
      <c r="I108" s="62"/>
      <c r="J108" s="56" t="str">
        <f t="shared" si="12"/>
        <v>0</v>
      </c>
      <c r="K108" s="61"/>
      <c r="L108" s="23" t="str">
        <f t="shared" si="13"/>
        <v>0</v>
      </c>
      <c r="M108" s="37">
        <f t="shared" si="14"/>
        <v>0</v>
      </c>
    </row>
    <row r="109" spans="1:13">
      <c r="A109" s="3">
        <v>100</v>
      </c>
      <c r="B109" s="47"/>
      <c r="C109" s="60"/>
      <c r="D109" s="3"/>
      <c r="E109" s="61"/>
      <c r="F109" s="17">
        <f t="shared" si="10"/>
        <v>0</v>
      </c>
      <c r="G109" s="61"/>
      <c r="H109" s="19">
        <f t="shared" si="11"/>
        <v>0</v>
      </c>
      <c r="I109" s="62"/>
      <c r="J109" s="56" t="str">
        <f t="shared" si="12"/>
        <v>0</v>
      </c>
      <c r="K109" s="61"/>
      <c r="L109" s="23" t="str">
        <f t="shared" si="13"/>
        <v>0</v>
      </c>
      <c r="M109" s="37">
        <f t="shared" si="14"/>
        <v>0</v>
      </c>
    </row>
  </sheetData>
  <mergeCells count="11">
    <mergeCell ref="M3:M8"/>
    <mergeCell ref="K7:L7"/>
    <mergeCell ref="K5:L6"/>
    <mergeCell ref="E7:F7"/>
    <mergeCell ref="G7:H7"/>
    <mergeCell ref="A1:J1"/>
    <mergeCell ref="A4:C4"/>
    <mergeCell ref="I7:J7"/>
    <mergeCell ref="I5:J6"/>
    <mergeCell ref="E5:F6"/>
    <mergeCell ref="G5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5"/>
  <sheetViews>
    <sheetView tabSelected="1" topLeftCell="A10" workbookViewId="0">
      <selection activeCell="L34" sqref="L34"/>
    </sheetView>
  </sheetViews>
  <sheetFormatPr defaultRowHeight="15"/>
  <cols>
    <col min="2" max="2" width="39.28515625" bestFit="1" customWidth="1"/>
    <col min="3" max="3" width="22.7109375" customWidth="1"/>
    <col min="7" max="7" width="11.85546875" bestFit="1" customWidth="1"/>
  </cols>
  <sheetData>
    <row r="1" spans="1:9">
      <c r="A1" s="48"/>
    </row>
    <row r="2" spans="1:9">
      <c r="A2" s="49"/>
    </row>
    <row r="3" spans="1:9">
      <c r="A3" s="49"/>
    </row>
    <row r="4" spans="1:9">
      <c r="A4" s="50"/>
    </row>
    <row r="5" spans="1:9">
      <c r="A5" s="50"/>
    </row>
    <row r="6" spans="1:9">
      <c r="A6" s="86" t="s">
        <v>16</v>
      </c>
      <c r="B6" s="86"/>
      <c r="C6" s="86"/>
      <c r="D6" s="86"/>
      <c r="E6" s="86"/>
      <c r="F6" s="86"/>
      <c r="G6" s="86"/>
    </row>
    <row r="7" spans="1:9">
      <c r="A7" s="87" t="s">
        <v>17</v>
      </c>
      <c r="B7" s="87"/>
      <c r="C7" s="87"/>
      <c r="D7" s="87"/>
      <c r="E7" s="87"/>
      <c r="F7" s="87"/>
      <c r="G7" s="87"/>
    </row>
    <row r="8" spans="1:9">
      <c r="A8" s="87" t="s">
        <v>18</v>
      </c>
      <c r="B8" s="87"/>
      <c r="C8" s="87"/>
      <c r="D8" s="87"/>
      <c r="E8" s="87"/>
      <c r="F8" s="87"/>
      <c r="G8" s="87"/>
    </row>
    <row r="9" spans="1:9">
      <c r="A9" s="30"/>
      <c r="B9" s="30"/>
      <c r="C9" s="30"/>
      <c r="D9" s="30"/>
      <c r="E9" s="31"/>
      <c r="F9" s="31"/>
      <c r="G9" s="31"/>
    </row>
    <row r="10" spans="1:9">
      <c r="A10" s="87" t="s">
        <v>81</v>
      </c>
      <c r="B10" s="87"/>
      <c r="C10" s="87"/>
      <c r="D10" s="87"/>
      <c r="E10" s="87"/>
      <c r="F10" s="87"/>
      <c r="G10" s="87"/>
    </row>
    <row r="11" spans="1:9">
      <c r="A11" s="88" t="s">
        <v>80</v>
      </c>
      <c r="B11" s="88"/>
      <c r="C11" s="88"/>
      <c r="D11" s="88"/>
      <c r="E11" s="88"/>
      <c r="F11" s="88"/>
      <c r="G11" s="88"/>
    </row>
    <row r="12" spans="1:9">
      <c r="A12" s="89" t="s">
        <v>19</v>
      </c>
      <c r="B12" s="89"/>
      <c r="C12" s="89"/>
      <c r="D12" s="89"/>
      <c r="E12" s="89"/>
      <c r="F12" s="89"/>
      <c r="G12" s="89"/>
    </row>
    <row r="13" spans="1:9" ht="75">
      <c r="A13" s="32" t="s">
        <v>0</v>
      </c>
      <c r="B13" s="32" t="s">
        <v>20</v>
      </c>
      <c r="C13" s="32" t="s">
        <v>21</v>
      </c>
      <c r="D13" s="33" t="s">
        <v>22</v>
      </c>
      <c r="E13" s="34" t="s">
        <v>23</v>
      </c>
      <c r="F13" s="32" t="s">
        <v>24</v>
      </c>
      <c r="G13" s="35" t="s">
        <v>25</v>
      </c>
    </row>
    <row r="14" spans="1:9">
      <c r="A14" s="3">
        <v>11</v>
      </c>
      <c r="B14" s="91" t="str">
        <f>'9-11 кл. юноши'!C20</f>
        <v>Ергин Владислав Константинович</v>
      </c>
      <c r="C14" s="36" t="str">
        <f>'9-11 кл. юноши'!B20</f>
        <v xml:space="preserve">МБОУ «Ровдинская СШ» </v>
      </c>
      <c r="D14" s="37">
        <f>'9-11 кл. юноши'!M20</f>
        <v>80.22902657795531</v>
      </c>
      <c r="E14" s="37">
        <f>'9-11 кл. юноши'!M20</f>
        <v>80.22902657795531</v>
      </c>
      <c r="F14" s="3">
        <f t="shared" ref="F14:F34" si="0">_xlfn.RANK.EQ(E14,E$14:E$34)</f>
        <v>1</v>
      </c>
      <c r="G14" s="3" t="str">
        <f>IF(AND(F14=1,D14&gt;50),"Победитель",IF(D14&gt;50,"Призер",IF(D14&lt;&gt;0,"Участник","")))</f>
        <v>Победитель</v>
      </c>
    </row>
    <row r="15" spans="1:9">
      <c r="A15" s="3">
        <v>12</v>
      </c>
      <c r="B15" s="91" t="str">
        <f>'9-11 кл. юноши'!C21</f>
        <v>Панкратов Андрей Аркадьевич</v>
      </c>
      <c r="C15" s="36" t="str">
        <f>'9-11 кл. юноши'!B21</f>
        <v xml:space="preserve">МБОУ «Ровдинская СШ» </v>
      </c>
      <c r="D15" s="37">
        <f>'9-11 кл. юноши'!M21</f>
        <v>67.994461298032718</v>
      </c>
      <c r="E15" s="37">
        <f>'9-11 кл. юноши'!M21</f>
        <v>67.994461298032718</v>
      </c>
      <c r="F15" s="3">
        <f t="shared" si="0"/>
        <v>2</v>
      </c>
      <c r="G15" s="3" t="str">
        <f>IF(AND(F15=1,D15&gt;50),"Победитель",IF(D15&gt;50,"Призер",IF(D15&lt;&gt;0,"Участник","")))</f>
        <v>Призер</v>
      </c>
    </row>
    <row r="16" spans="1:9">
      <c r="A16" s="3">
        <v>16</v>
      </c>
      <c r="B16" s="91" t="str">
        <f>'9-11 кл. юноши'!C25</f>
        <v>Дементьев Даниил Леонидович</v>
      </c>
      <c r="C16" s="36" t="str">
        <f>'9-11 кл. юноши'!B25</f>
        <v xml:space="preserve">МБОУ «Шенкурская СШ» </v>
      </c>
      <c r="D16" s="37">
        <f>'9-11 кл. юноши'!M25</f>
        <v>67.694286384626707</v>
      </c>
      <c r="E16" s="37">
        <f>'9-11 кл. юноши'!M25</f>
        <v>67.694286384626707</v>
      </c>
      <c r="F16" s="3">
        <f t="shared" si="0"/>
        <v>3</v>
      </c>
      <c r="G16" s="3" t="str">
        <f>IF(AND(F16=1,D16&gt;50),"Победитель",IF(D16&gt;50,"Призер",IF(D16&lt;&gt;0,"Участник","")))</f>
        <v>Призер</v>
      </c>
      <c r="I16" s="63"/>
    </row>
    <row r="17" spans="1:7">
      <c r="A17" s="3">
        <v>13</v>
      </c>
      <c r="B17" s="91" t="str">
        <f>'9-11 кл. юноши'!C22</f>
        <v>Абышкин Никита Владимирович</v>
      </c>
      <c r="C17" s="36" t="str">
        <f>'9-11 кл. юноши'!B22</f>
        <v xml:space="preserve">МБОУ «Шеговарская СШ» </v>
      </c>
      <c r="D17" s="37">
        <f>'9-11 кл. юноши'!M22</f>
        <v>66.240941457712552</v>
      </c>
      <c r="E17" s="37">
        <f>'9-11 кл. юноши'!M22</f>
        <v>66.240941457712552</v>
      </c>
      <c r="F17" s="3">
        <f t="shared" si="0"/>
        <v>4</v>
      </c>
      <c r="G17" s="3" t="str">
        <f>IF(AND(F17=1,D17&gt;50),"Победитель",IF(D17&gt;50,"Призер",IF(D17&lt;&gt;0,"Участник","")))</f>
        <v>Призер</v>
      </c>
    </row>
    <row r="18" spans="1:7">
      <c r="A18" s="3">
        <v>20</v>
      </c>
      <c r="B18" s="91" t="str">
        <f>'9-11 кл. юноши'!C29</f>
        <v>Васильев Валерий Сергеевич</v>
      </c>
      <c r="C18" s="36" t="str">
        <f>'9-11 кл. юноши'!B29</f>
        <v xml:space="preserve">МБОУ «Ровдинская СШ» </v>
      </c>
      <c r="D18" s="37">
        <f>'9-11 кл. юноши'!M29</f>
        <v>64.705185574167146</v>
      </c>
      <c r="E18" s="37">
        <f>'9-11 кл. юноши'!M29</f>
        <v>64.705185574167146</v>
      </c>
      <c r="F18" s="3">
        <f t="shared" si="0"/>
        <v>5</v>
      </c>
      <c r="G18" s="3" t="s">
        <v>84</v>
      </c>
    </row>
    <row r="19" spans="1:7">
      <c r="A19" s="3">
        <v>6</v>
      </c>
      <c r="B19" s="91" t="str">
        <f>'9-11 кл. юноши'!C15</f>
        <v>Земсков Никита Сергеевич</v>
      </c>
      <c r="C19" s="36" t="str">
        <f>'9-11 кл. юноши'!B15</f>
        <v xml:space="preserve">МБОУ «Наводовская ОШ» </v>
      </c>
      <c r="D19" s="37">
        <f>'9-11 кл. юноши'!M15</f>
        <v>61.416773033923128</v>
      </c>
      <c r="E19" s="37">
        <f>'9-11 кл. юноши'!M15</f>
        <v>61.416773033923128</v>
      </c>
      <c r="F19" s="3">
        <f t="shared" si="0"/>
        <v>6</v>
      </c>
      <c r="G19" s="3" t="s">
        <v>84</v>
      </c>
    </row>
    <row r="20" spans="1:7">
      <c r="A20" s="3">
        <v>18</v>
      </c>
      <c r="B20" s="91" t="str">
        <f>'9-11 кл. юноши'!C27</f>
        <v>Глазачев Евгений Сергеевич</v>
      </c>
      <c r="C20" s="36" t="str">
        <f>'9-11 кл. юноши'!B27</f>
        <v xml:space="preserve">МБОУ «Шенкурская СШ» </v>
      </c>
      <c r="D20" s="37">
        <f>'9-11 кл. юноши'!M27</f>
        <v>60.669557431914853</v>
      </c>
      <c r="E20" s="37">
        <f>'9-11 кл. юноши'!M27</f>
        <v>60.669557431914853</v>
      </c>
      <c r="F20" s="3">
        <f t="shared" si="0"/>
        <v>7</v>
      </c>
      <c r="G20" s="3" t="s">
        <v>84</v>
      </c>
    </row>
    <row r="21" spans="1:7">
      <c r="A21" s="3">
        <v>21</v>
      </c>
      <c r="B21" s="91" t="str">
        <f>'9-11 кл. юноши'!C30</f>
        <v>Лукошков Сергей Владимирович</v>
      </c>
      <c r="C21" s="36" t="str">
        <f>'9-11 кл. юноши'!B30</f>
        <v xml:space="preserve">МБОУ «Шеговарская СШ» </v>
      </c>
      <c r="D21" s="37">
        <f>'9-11 кл. юноши'!M30</f>
        <v>59.601816565576236</v>
      </c>
      <c r="E21" s="37">
        <f>'9-11 кл. юноши'!M30</f>
        <v>59.601816565576236</v>
      </c>
      <c r="F21" s="3">
        <f t="shared" si="0"/>
        <v>8</v>
      </c>
      <c r="G21" s="3" t="s">
        <v>84</v>
      </c>
    </row>
    <row r="22" spans="1:7">
      <c r="A22" s="3">
        <v>19</v>
      </c>
      <c r="B22" s="91" t="str">
        <f>'9-11 кл. юноши'!C28</f>
        <v>Третьяков Андрей Сергеевич</v>
      </c>
      <c r="C22" s="36" t="str">
        <f>'9-11 кл. юноши'!B28</f>
        <v xml:space="preserve">МБОУ «Шеговарская СШ» </v>
      </c>
      <c r="D22" s="37">
        <f>'9-11 кл. юноши'!M28</f>
        <v>59.490066448829339</v>
      </c>
      <c r="E22" s="37">
        <f>'9-11 кл. юноши'!M28</f>
        <v>59.490066448829339</v>
      </c>
      <c r="F22" s="3">
        <f t="shared" si="0"/>
        <v>9</v>
      </c>
      <c r="G22" s="3" t="s">
        <v>84</v>
      </c>
    </row>
    <row r="23" spans="1:7">
      <c r="A23" s="3">
        <v>14</v>
      </c>
      <c r="B23" s="91" t="str">
        <f>'9-11 кл. юноши'!C23</f>
        <v>Овсянкин Вадим Алексеевич</v>
      </c>
      <c r="C23" s="36" t="str">
        <f>'9-11 кл. юноши'!B23</f>
        <v xml:space="preserve">МБОУ «Шеговарская СШ» </v>
      </c>
      <c r="D23" s="37">
        <f>'9-11 кл. юноши'!M23</f>
        <v>59.149015375941687</v>
      </c>
      <c r="E23" s="37">
        <f>'9-11 кл. юноши'!M23</f>
        <v>59.149015375941687</v>
      </c>
      <c r="F23" s="3">
        <f t="shared" si="0"/>
        <v>10</v>
      </c>
      <c r="G23" s="3" t="s">
        <v>84</v>
      </c>
    </row>
    <row r="24" spans="1:7">
      <c r="A24" s="3">
        <v>3</v>
      </c>
      <c r="B24" s="91" t="str">
        <f>'9-11 кл. юноши'!C12</f>
        <v>Попов Вадим Владимирович</v>
      </c>
      <c r="C24" s="36" t="str">
        <f>'9-11 кл. юноши'!B12</f>
        <v>МБОУ "Ровдинская СШ"</v>
      </c>
      <c r="D24" s="37">
        <f>'9-11 кл. юноши'!M12</f>
        <v>58.089398724246124</v>
      </c>
      <c r="E24" s="37">
        <f>'9-11 кл. юноши'!M12</f>
        <v>58.089398724246124</v>
      </c>
      <c r="F24" s="3">
        <f t="shared" si="0"/>
        <v>11</v>
      </c>
      <c r="G24" s="3" t="s">
        <v>84</v>
      </c>
    </row>
    <row r="25" spans="1:7">
      <c r="A25" s="3">
        <v>5</v>
      </c>
      <c r="B25" s="91" t="str">
        <f>'9-11 кл. юноши'!C14</f>
        <v>Кувакин Денис Дмитриевич</v>
      </c>
      <c r="C25" s="36" t="str">
        <f>'9-11 кл. юноши'!B14</f>
        <v xml:space="preserve">МБОУ «Наводовская ОШ» </v>
      </c>
      <c r="D25" s="37">
        <f>'9-11 кл. юноши'!M14</f>
        <v>58.047867141494791</v>
      </c>
      <c r="E25" s="37">
        <f>'9-11 кл. юноши'!M14</f>
        <v>58.047867141494791</v>
      </c>
      <c r="F25" s="3">
        <f t="shared" si="0"/>
        <v>12</v>
      </c>
      <c r="G25" s="3" t="s">
        <v>84</v>
      </c>
    </row>
    <row r="26" spans="1:7">
      <c r="A26" s="3">
        <v>1</v>
      </c>
      <c r="B26" s="91" t="str">
        <f>'9-11 кл. юноши'!C10</f>
        <v>Долгобородов Егор Николаевич</v>
      </c>
      <c r="C26" s="36" t="str">
        <f>'9-11 кл. юноши'!B10</f>
        <v xml:space="preserve">МБОУ «Шенкурская СШ» </v>
      </c>
      <c r="D26" s="37">
        <f>'9-11 кл. юноши'!M10</f>
        <v>57.014098246318156</v>
      </c>
      <c r="E26" s="37">
        <f>'9-11 кл. юноши'!M10</f>
        <v>57.014098246318156</v>
      </c>
      <c r="F26" s="3">
        <f t="shared" si="0"/>
        <v>13</v>
      </c>
      <c r="G26" s="3" t="s">
        <v>84</v>
      </c>
    </row>
    <row r="27" spans="1:7">
      <c r="A27" s="3">
        <v>9</v>
      </c>
      <c r="B27" s="91" t="str">
        <f>'9-11 кл. юноши'!C18</f>
        <v>Павлов Егор Иванович</v>
      </c>
      <c r="C27" s="36" t="str">
        <f>'9-11 кл. юноши'!B18</f>
        <v xml:space="preserve">МБОУ «Шеговарская СШ» </v>
      </c>
      <c r="D27" s="37">
        <f>'9-11 кл. юноши'!M18</f>
        <v>54.079551578904642</v>
      </c>
      <c r="E27" s="37">
        <f>'9-11 кл. юноши'!M18</f>
        <v>54.079551578904642</v>
      </c>
      <c r="F27" s="3">
        <f t="shared" si="0"/>
        <v>14</v>
      </c>
      <c r="G27" s="3" t="s">
        <v>84</v>
      </c>
    </row>
    <row r="28" spans="1:7">
      <c r="A28" s="3">
        <v>15</v>
      </c>
      <c r="B28" s="91" t="str">
        <f>'9-11 кл. юноши'!C24</f>
        <v>Шастин Александр Михайлович</v>
      </c>
      <c r="C28" s="36" t="str">
        <f>'9-11 кл. юноши'!B24</f>
        <v xml:space="preserve">МБОУ «Шенкурская СШ» </v>
      </c>
      <c r="D28" s="37">
        <f>'9-11 кл. юноши'!M24</f>
        <v>46.223666308707791</v>
      </c>
      <c r="E28" s="37">
        <f>'9-11 кл. юноши'!M24</f>
        <v>46.223666308707791</v>
      </c>
      <c r="F28" s="3">
        <f t="shared" si="0"/>
        <v>15</v>
      </c>
      <c r="G28" s="3" t="s">
        <v>84</v>
      </c>
    </row>
    <row r="29" spans="1:7">
      <c r="A29" s="3">
        <v>17</v>
      </c>
      <c r="B29" s="91" t="str">
        <f>'9-11 кл. юноши'!C26</f>
        <v>Вальков Ярослав Евгеньевич</v>
      </c>
      <c r="C29" s="36" t="str">
        <f>'9-11 кл. юноши'!B26</f>
        <v xml:space="preserve">МБОУ «Ровдинская СШ» </v>
      </c>
      <c r="D29" s="37">
        <f>'9-11 кл. юноши'!M26</f>
        <v>45.850645600216296</v>
      </c>
      <c r="E29" s="37">
        <f>'9-11 кл. юноши'!M26</f>
        <v>45.850645600216296</v>
      </c>
      <c r="F29" s="3">
        <f t="shared" si="0"/>
        <v>16</v>
      </c>
      <c r="G29" s="3" t="s">
        <v>84</v>
      </c>
    </row>
    <row r="30" spans="1:7">
      <c r="A30" s="3">
        <v>2</v>
      </c>
      <c r="B30" s="91" t="str">
        <f>'9-11 кл. юноши'!C11</f>
        <v>Шишкин Максим Сергеевич</v>
      </c>
      <c r="C30" s="36" t="str">
        <f>'9-11 кл. юноши'!B11</f>
        <v>МБОУ "Боровская ОШ"</v>
      </c>
      <c r="D30" s="37">
        <f>'9-11 кл. юноши'!M11</f>
        <v>44.623911884218487</v>
      </c>
      <c r="E30" s="37">
        <f>'9-11 кл. юноши'!M11</f>
        <v>44.623911884218487</v>
      </c>
      <c r="F30" s="3">
        <f t="shared" si="0"/>
        <v>17</v>
      </c>
      <c r="G30" s="3" t="s">
        <v>84</v>
      </c>
    </row>
    <row r="31" spans="1:7">
      <c r="A31" s="3">
        <v>4</v>
      </c>
      <c r="B31" s="91" t="str">
        <f>'9-11 кл. юноши'!C13</f>
        <v>Ергин Егор Константинович</v>
      </c>
      <c r="C31" s="36" t="str">
        <f>'9-11 кл. юноши'!B13</f>
        <v xml:space="preserve">МБОУ «Устьпаденьгская ОШ» </v>
      </c>
      <c r="D31" s="37">
        <f>'9-11 кл. юноши'!M13</f>
        <v>44.416264003106704</v>
      </c>
      <c r="E31" s="37">
        <f>'9-11 кл. юноши'!M13</f>
        <v>44.416264003106704</v>
      </c>
      <c r="F31" s="3">
        <f t="shared" si="0"/>
        <v>18</v>
      </c>
      <c r="G31" s="3" t="s">
        <v>84</v>
      </c>
    </row>
    <row r="32" spans="1:7">
      <c r="A32" s="3">
        <v>8</v>
      </c>
      <c r="B32" s="91" t="str">
        <f>'9-11 кл. юноши'!C17</f>
        <v>Мельгунов Дмитрий Алексеевич</v>
      </c>
      <c r="C32" s="36" t="str">
        <f>'9-11 кл. юноши'!B17</f>
        <v xml:space="preserve">МБОУ «Наводовская ОШ» </v>
      </c>
      <c r="D32" s="37">
        <f>'9-11 кл. юноши'!M17</f>
        <v>44.167908976188656</v>
      </c>
      <c r="E32" s="37">
        <f>'9-11 кл. юноши'!M17</f>
        <v>44.167908976188656</v>
      </c>
      <c r="F32" s="3">
        <f t="shared" si="0"/>
        <v>19</v>
      </c>
      <c r="G32" s="3" t="s">
        <v>84</v>
      </c>
    </row>
    <row r="33" spans="1:7">
      <c r="A33" s="3">
        <v>10</v>
      </c>
      <c r="B33" s="91" t="str">
        <f>'9-11 кл. юноши'!C19</f>
        <v>Глазачев Дмитрий Ильич</v>
      </c>
      <c r="C33" s="36" t="str">
        <f>'9-11 кл. юноши'!B19</f>
        <v xml:space="preserve">МБОУ «Шеговарская СШ» </v>
      </c>
      <c r="D33" s="37">
        <f>'9-11 кл. юноши'!M19</f>
        <v>42.759535872173139</v>
      </c>
      <c r="E33" s="37">
        <f>'9-11 кл. юноши'!M19</f>
        <v>42.759535872173139</v>
      </c>
      <c r="F33" s="3">
        <f t="shared" si="0"/>
        <v>20</v>
      </c>
      <c r="G33" s="3" t="s">
        <v>84</v>
      </c>
    </row>
    <row r="34" spans="1:7">
      <c r="A34" s="3">
        <v>7</v>
      </c>
      <c r="B34" s="91" t="str">
        <f>'9-11 кл. юноши'!C16</f>
        <v>Кузнецов Максим Александрович</v>
      </c>
      <c r="C34" s="36" t="str">
        <f>'9-11 кл. юноши'!B16</f>
        <v xml:space="preserve">МБОУ «Наводовская ОШ» </v>
      </c>
      <c r="D34" s="37">
        <f>'9-11 кл. юноши'!M16</f>
        <v>41.820272816803865</v>
      </c>
      <c r="E34" s="37">
        <f>'9-11 кл. юноши'!M16</f>
        <v>41.820272816803865</v>
      </c>
      <c r="F34" s="3">
        <f t="shared" si="0"/>
        <v>21</v>
      </c>
      <c r="G34" s="3" t="s">
        <v>84</v>
      </c>
    </row>
    <row r="36" spans="1:7">
      <c r="C36" s="41"/>
    </row>
    <row r="37" spans="1:7" ht="28.5">
      <c r="A37" s="53"/>
      <c r="B37" s="38" t="s">
        <v>26</v>
      </c>
      <c r="C37" s="44"/>
      <c r="D37" s="39">
        <f>AVERAGEIF(D14:D34,"&lt;&gt;0",D14:D34)</f>
        <v>56.394488157193258</v>
      </c>
      <c r="E37" s="39">
        <f>AVERAGEIF(E14:E34,"&lt;&gt;0",E14:E34)</f>
        <v>56.394488157193258</v>
      </c>
      <c r="F37" s="52"/>
      <c r="G37" s="51"/>
    </row>
    <row r="38" spans="1:7">
      <c r="A38" s="40"/>
      <c r="B38" s="41"/>
      <c r="C38" s="45"/>
      <c r="D38" s="41"/>
      <c r="E38" s="41"/>
      <c r="F38" s="41"/>
      <c r="G38" s="41"/>
    </row>
    <row r="39" spans="1:7">
      <c r="A39" s="40"/>
      <c r="B39" s="42" t="s">
        <v>27</v>
      </c>
      <c r="C39" s="45"/>
      <c r="D39" s="90" t="s">
        <v>85</v>
      </c>
      <c r="E39" s="90"/>
      <c r="F39" s="31"/>
      <c r="G39" s="31"/>
    </row>
    <row r="40" spans="1:7">
      <c r="A40" s="40"/>
      <c r="B40" s="42" t="s">
        <v>28</v>
      </c>
      <c r="C40" s="45"/>
      <c r="D40" s="85" t="s">
        <v>86</v>
      </c>
      <c r="E40" s="85"/>
      <c r="F40" s="31"/>
      <c r="G40" s="31"/>
    </row>
    <row r="41" spans="1:7">
      <c r="A41" s="40"/>
      <c r="B41" s="31"/>
      <c r="D41" s="85" t="s">
        <v>87</v>
      </c>
      <c r="E41" s="85"/>
      <c r="F41" s="31"/>
      <c r="G41" s="31"/>
    </row>
    <row r="42" spans="1:7">
      <c r="A42" s="40"/>
      <c r="B42" s="31"/>
      <c r="D42" s="85" t="s">
        <v>88</v>
      </c>
      <c r="E42" s="85"/>
      <c r="F42" s="31"/>
      <c r="G42" s="31"/>
    </row>
    <row r="43" spans="1:7">
      <c r="A43" s="40"/>
      <c r="B43" s="31"/>
      <c r="D43" s="85" t="s">
        <v>89</v>
      </c>
      <c r="E43" s="85"/>
      <c r="F43" s="31"/>
      <c r="G43" s="31"/>
    </row>
    <row r="115" ht="28.5" customHeight="1"/>
  </sheetData>
  <sortState ref="A14:F34">
    <sortCondition descending="1" ref="D14"/>
  </sortState>
  <mergeCells count="11">
    <mergeCell ref="D43:E43"/>
    <mergeCell ref="A6:G6"/>
    <mergeCell ref="A7:G7"/>
    <mergeCell ref="A8:G8"/>
    <mergeCell ref="A10:G10"/>
    <mergeCell ref="A11:G11"/>
    <mergeCell ref="A12:G12"/>
    <mergeCell ref="D39:E39"/>
    <mergeCell ref="D40:E40"/>
    <mergeCell ref="D41:E41"/>
    <mergeCell ref="D42:E42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9-11 кл. юноши</vt:lpstr>
      <vt:lpstr>Итоговый протокол</vt:lpstr>
      <vt:lpstr>'Итоговый протокол'!Область_печати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2022-11-24T11:28:09Z</dcterms:modified>
</cp:coreProperties>
</file>